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сп. товари" sheetId="1" r:id="rId1"/>
    <sheet name="спорт. інвентар" sheetId="2" r:id="rId2"/>
    <sheet name="м'який інвентар" sheetId="3" r:id="rId3"/>
    <sheet name="миючі" sheetId="4" r:id="rId4"/>
    <sheet name="меблі" sheetId="5" r:id="rId5"/>
    <sheet name="фарба" sheetId="6" r:id="rId6"/>
    <sheet name="воем." sheetId="7" r:id="rId7"/>
    <sheet name="колор, лак" sheetId="8" r:id="rId8"/>
    <sheet name="3110" sheetId="9" r:id="rId9"/>
    <sheet name="облад. та інвен." sheetId="10" r:id="rId10"/>
    <sheet name="інвент.для пот.рем." sheetId="11" r:id="rId11"/>
  </sheets>
  <definedNames/>
  <calcPr fullCalcOnLoad="1"/>
</workbook>
</file>

<file path=xl/sharedStrings.xml><?xml version="1.0" encoding="utf-8"?>
<sst xmlns="http://schemas.openxmlformats.org/spreadsheetml/2006/main" count="780" uniqueCount="251">
  <si>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</si>
  <si>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</si>
  <si>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</si>
  <si>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</si>
  <si>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</si>
  <si>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</si>
  <si>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</si>
  <si>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Старший економіст</t>
  </si>
  <si>
    <t>Всього, грн:</t>
  </si>
  <si>
    <t>Миючі товари</t>
  </si>
  <si>
    <t>Комплект меблів для каб.географії (10000,00 грн.)</t>
  </si>
  <si>
    <t>Стіл учнів. 2-х місний 1-4 кл. (1100,00 грн.)</t>
  </si>
  <si>
    <t>Стіл учнів. 2-х місний 5-11 кл. (1100,00 грн.)</t>
  </si>
  <si>
    <t>Меблі</t>
  </si>
  <si>
    <t>додаток №6</t>
  </si>
  <si>
    <t>Стільці учнів. 1-4 кл. (240,00 грн.)</t>
  </si>
  <si>
    <t>Стільці учнів. 5-11 кл. (240,00 грн.)</t>
  </si>
  <si>
    <t>Шафа книжкова, багатоцільового призначення (1200,00 грн.)</t>
  </si>
  <si>
    <t>Шафа для журналів (1200,00 грн.)</t>
  </si>
  <si>
    <t>Крісла для актового залу (450,00 грн.)</t>
  </si>
  <si>
    <t>Стіл комп'ютерний (850,00 грн.)</t>
  </si>
  <si>
    <t>Шафа для одягу      (960,00 грн.)</t>
  </si>
  <si>
    <t>Вішалка однобічна (20 гачків)   (900,00 грн.)</t>
  </si>
  <si>
    <t>Стіл-кафедра (2400,00 грн.)</t>
  </si>
  <si>
    <t>Стіл-демонстраційний (1200,00 грн.)</t>
  </si>
  <si>
    <t>Шафа витяжна  для хімії та фізики (10000,00 грн.)</t>
  </si>
  <si>
    <t>Стенд (360,00 грн.)</t>
  </si>
  <si>
    <t>Стелажі книжкові для бібліотеки (800,00 грн.)</t>
  </si>
  <si>
    <t>Трибуна (1450,00 ргн.)</t>
  </si>
  <si>
    <t>Шафа медична (1600,00 грн.)</t>
  </si>
  <si>
    <t>Кушетка (1200,00 грн.)</t>
  </si>
  <si>
    <t>Секції кутові (400,00 грн.)</t>
  </si>
  <si>
    <t>Стіл письмовий для вчителів (700,00 грн.)</t>
  </si>
  <si>
    <t>М'який інвентар</t>
  </si>
  <si>
    <t>додаток №7</t>
  </si>
  <si>
    <t>Доместос           (для туалету)  (45,00 грн.)</t>
  </si>
  <si>
    <t>Мило господарське (250 г)            (6,00 грн.)</t>
  </si>
  <si>
    <t>Трубоочисник, засіб для каналізації "Крот" (1л)  (31,00 грн.)</t>
  </si>
  <si>
    <t>Порошок пральний (1 кг)  (35,00 грн.)</t>
  </si>
  <si>
    <t>Сода кальцинірована (1 кг)               (10,00 грн.)</t>
  </si>
  <si>
    <t>Засіб для миття поверхонь (1 л)              (65,00 грн.)</t>
  </si>
  <si>
    <t>Засіб для миття скла (0,750 мл)  (25,00 грн.)</t>
  </si>
  <si>
    <t>Мило рідке (1л)          (40,00 грн.)</t>
  </si>
  <si>
    <t>Халати білі (190,00 грн.)</t>
  </si>
  <si>
    <t>Халати для учнів (урок праці)       (190,00 грн.)</t>
  </si>
  <si>
    <t>Ветош  для  підлоги  (кг)  (10,00 грн.)</t>
  </si>
  <si>
    <t>Державний     прапор             (350,00 грн.)</t>
  </si>
  <si>
    <t>Спортивний інвентар</t>
  </si>
  <si>
    <t>Кінь спортивний (3500,00 грн.)</t>
  </si>
  <si>
    <t>Скакалки (55,00 грн.)</t>
  </si>
  <si>
    <t>Обручі               (70,00 грн.)</t>
  </si>
  <si>
    <t>Шашки             (350,00 грн.)</t>
  </si>
  <si>
    <t>Шахи             (350,00 грн.)</t>
  </si>
  <si>
    <t>М'ячі волейбольні (190,00 грн.)</t>
  </si>
  <si>
    <t>М'ячі футбольні (270,00 грн.)</t>
  </si>
  <si>
    <t>М'ячі баскетбольні (200,00 грн.)</t>
  </si>
  <si>
    <t>Гімнастичні лавки                 (1950,00 грн.)</t>
  </si>
  <si>
    <t>Козел                       (3500,00 грн.)</t>
  </si>
  <si>
    <t>Мати                  (2350,00 грн.)</t>
  </si>
  <si>
    <t>Місток гімнастичний                   (2100,00 грн.)</t>
  </si>
  <si>
    <t>Гімнастичні палиці                      (180,00 грн.)</t>
  </si>
  <si>
    <t>Гімнастичні кільця              (980,00 грн.)</t>
  </si>
  <si>
    <t>Перекладина спортивна гімнастична (2400,00 грн.)</t>
  </si>
  <si>
    <t>Канат для перетягування (600,00 грн.)</t>
  </si>
  <si>
    <t>Гімнастичні килимки               (260,00 грн.)</t>
  </si>
  <si>
    <t>Гімнастичні стінки                (2400,00 грн.)</t>
  </si>
  <si>
    <t>Синя</t>
  </si>
  <si>
    <t>Салатна</t>
  </si>
  <si>
    <t>Слонова кость</t>
  </si>
  <si>
    <t>Бірюзова</t>
  </si>
  <si>
    <t>Червона</t>
  </si>
  <si>
    <t>Чорна</t>
  </si>
  <si>
    <t>Жовта</t>
  </si>
  <si>
    <t>Зелена</t>
  </si>
  <si>
    <t>Блакитна</t>
  </si>
  <si>
    <t>Сіра</t>
  </si>
  <si>
    <t>Жовто-коричнева</t>
  </si>
  <si>
    <t>Червоно-коричнева</t>
  </si>
  <si>
    <t>Бежева</t>
  </si>
  <si>
    <t>додаток №9</t>
  </si>
  <si>
    <t xml:space="preserve">Біла                        </t>
  </si>
  <si>
    <t>додаток №11</t>
  </si>
  <si>
    <t>Водоемульсійна - барба</t>
  </si>
  <si>
    <t>Колор - пігмент, лак, розчинник</t>
  </si>
  <si>
    <t>додаток № 5</t>
  </si>
  <si>
    <t>Інше обладнаннгя та інвентарь</t>
  </si>
  <si>
    <t>Картридж для принтера (980,00 грн.)</t>
  </si>
  <si>
    <t>Електро-мікрофон  (700,00 грн.)</t>
  </si>
  <si>
    <t>Водонагрівач (бойлер )  (2300,00 грн.)</t>
  </si>
  <si>
    <t>Шуруповерт (600,00 грн.)</t>
  </si>
  <si>
    <t>Комплект комп'ютерна миш та клавіатура (390,00 грн.)</t>
  </si>
  <si>
    <t>Болгарка (1500,00 грн.)</t>
  </si>
  <si>
    <t>Картридж для принтера (кольоровий) (980,00 грн.)</t>
  </si>
  <si>
    <t>Антена телевізійна (600,00 грн.)</t>
  </si>
  <si>
    <t>Електрорушник  (1800,00 грн.)</t>
  </si>
  <si>
    <t>Електричний насос БЦН (2490,00 грн.)</t>
  </si>
  <si>
    <t>Стерео гарнітура (наушники, мікрафон) (950,00 грн.)</t>
  </si>
  <si>
    <t>Електродзвінки   (1400 грн.)</t>
  </si>
  <si>
    <t>Господарські товари</t>
  </si>
  <si>
    <t>додаток №2</t>
  </si>
  <si>
    <t>Віники внутршні (55,00 грн.)</t>
  </si>
  <si>
    <t>Віники дворові (60,00 грн.)</t>
  </si>
  <si>
    <t>Замки врізні (200,00 грн.)</t>
  </si>
  <si>
    <t>Циліндр для замка       (90,00 грн.)</t>
  </si>
  <si>
    <t>Лопати штикова (110,00 грн.)</t>
  </si>
  <si>
    <t>Граблі (110,00 грн.)</t>
  </si>
  <si>
    <t>Держаки (35,00 грн.)</t>
  </si>
  <si>
    <t>Сапи               (90,00 грн.)</t>
  </si>
  <si>
    <t>Шланг для поливу          (45,00 грн.)</t>
  </si>
  <si>
    <t>Лопати для снігу                  (145,00 грн.)</t>
  </si>
  <si>
    <t>Савки для сміття           (40,00 грн.)</t>
  </si>
  <si>
    <t>Лопата  совкова          (90,00 грн.)</t>
  </si>
  <si>
    <t>Швабри                (90,00 грн.)</t>
  </si>
  <si>
    <t>Корзина для сміття              (65,00 грн.)</t>
  </si>
  <si>
    <t>Електроболгарка  велика (1500,00 грн.)</t>
  </si>
  <si>
    <t>Сокира (180,00 грн.)</t>
  </si>
  <si>
    <t>Косовище (держ.до коси)        (120,00 грн.)</t>
  </si>
  <si>
    <t>Ростомер (1500,00 грн.)</t>
  </si>
  <si>
    <t>Кран шаровий (каналазація) (1200,00 грн.)</t>
  </si>
  <si>
    <t>Сіфон до мийки (110,00 грн.)</t>
  </si>
  <si>
    <t>Брусья (3800,00 грн.)</t>
  </si>
  <si>
    <t>Дошка 3-х створчета (3800,00 грн.)</t>
  </si>
  <si>
    <t>Комп'ютер (11000,00 грн.)</t>
  </si>
  <si>
    <t>Ноутбук (11000,00 грн.)</t>
  </si>
  <si>
    <t>Проектор (25000,00 грн.)</t>
  </si>
  <si>
    <t>Телевізор (5000,00 грн.)</t>
  </si>
  <si>
    <t>Принтер (лазерний) (5000,00 грн.)</t>
  </si>
  <si>
    <t>Сейф   (3600,00 грн.)</t>
  </si>
  <si>
    <t>Холодильник для медикаментів (3000,00 грн.)</t>
  </si>
  <si>
    <t>Швецька стінка   (5000,00 грн.)</t>
  </si>
  <si>
    <t>Музичний центр               (5000,00 грн.)</t>
  </si>
  <si>
    <t>МФУ                                (5000,00 грн.)</t>
  </si>
  <si>
    <t>Шафа витяжна (12000,00 грн.)</t>
  </si>
  <si>
    <t>Стінка       (10000,00 грн.)</t>
  </si>
  <si>
    <t>додаток №</t>
  </si>
  <si>
    <t>Умивальники (380,00 грн.)</t>
  </si>
  <si>
    <t>Інвентарь для поточного ремонту</t>
  </si>
  <si>
    <t>Кісточки для фарбування маленькі            (15,00 грн.)</t>
  </si>
  <si>
    <t>Кісточки для фарбування великі                   (25,00 грн.)</t>
  </si>
  <si>
    <t>Валіки маленькі  (25,00 грн.)</t>
  </si>
  <si>
    <t>Валіки великі (35,00 грн.)</t>
  </si>
  <si>
    <t>Лотки для фарби             (35,00 грн.)</t>
  </si>
  <si>
    <t>Щітки для родіаторів (25,00 грн.)</t>
  </si>
  <si>
    <t>Порошок для чищення  (28,00 грн.)</t>
  </si>
  <si>
    <t>Миючий засіб для підлоги (л)    (28,00 грн.)</t>
  </si>
  <si>
    <t>Розподіл КЕКВ 2210 на  2017 рік</t>
  </si>
  <si>
    <t>Розподіл КЕКВ 3110 на  2017 рік</t>
  </si>
  <si>
    <t>Бензопила</t>
  </si>
  <si>
    <t>Фарба (кг)</t>
  </si>
  <si>
    <t>Щітка для миття вікон</t>
  </si>
  <si>
    <t xml:space="preserve">Кісточки для фарбування середні   </t>
  </si>
  <si>
    <t>Валіки середні</t>
  </si>
  <si>
    <t>Елекетротурбіна</t>
  </si>
  <si>
    <t>Електролобзік</t>
  </si>
  <si>
    <t>Вхідний килим резиновий</t>
  </si>
  <si>
    <t>Тримач для проектора (підвісний)</t>
  </si>
  <si>
    <t>Екран</t>
  </si>
  <si>
    <t>Стойка для мікрафона</t>
  </si>
  <si>
    <t>Набір сверл по металу  (70,00 грн.)</t>
  </si>
  <si>
    <t>Набір сверл по дереву  (50,00 грн.)</t>
  </si>
  <si>
    <t>Набір викруток (210,00 грн.)</t>
  </si>
  <si>
    <t>Електричний краскопульт</t>
  </si>
  <si>
    <t>Комбінезони робочі</t>
  </si>
  <si>
    <t>Пилесос</t>
  </si>
  <si>
    <t>Колонки  (для актового зала)</t>
  </si>
  <si>
    <t>Комплект меблів для методичного кабінету</t>
  </si>
  <si>
    <t>Замки нависні     (50,00 грн.)</t>
  </si>
  <si>
    <t>Коса               (150,00 грн.)</t>
  </si>
  <si>
    <t>Перфоратор (1500,00 грн.)</t>
  </si>
  <si>
    <t>Принтер кольоровий (3200,00 грн.)</t>
  </si>
  <si>
    <t>Підсилювач</t>
  </si>
  <si>
    <t>Картридж для ксерокса</t>
  </si>
  <si>
    <t xml:space="preserve">Дошка 5-и секцій </t>
  </si>
  <si>
    <t>Дрель - ударна</t>
  </si>
  <si>
    <t>Мікрофон професійний (25000,00 грн.)</t>
  </si>
  <si>
    <t>Турбіна по металу</t>
  </si>
  <si>
    <t>Гідрофор 2.2 кВт</t>
  </si>
  <si>
    <t>Бак для води (резервної) (500л)</t>
  </si>
  <si>
    <t>Деревообробний станок</t>
  </si>
  <si>
    <t>Точильний станок</t>
  </si>
  <si>
    <t>Свердлильний станок</t>
  </si>
  <si>
    <t>Машинка швейна</t>
  </si>
  <si>
    <t>Верстаки комбіновані (дерево+метал) (18000,00 грн.)</t>
  </si>
  <si>
    <t>Верстаки по дереву</t>
  </si>
  <si>
    <t>Верстаки по металу</t>
  </si>
  <si>
    <t>Електона таблиця Мендєлєєва</t>
  </si>
  <si>
    <t>Інструменти для духового оркестру</t>
  </si>
  <si>
    <t>Унітази з бачками (650,00 грн.)</t>
  </si>
  <si>
    <t>Дрель перфоратор</t>
  </si>
  <si>
    <t>Праска</t>
  </si>
  <si>
    <t>Гарнінура головні телефон з мікрофоном</t>
  </si>
  <si>
    <t xml:space="preserve">Електрична швейна машинка </t>
  </si>
  <si>
    <t>Темно - коричнева</t>
  </si>
  <si>
    <t>Морозильна камера</t>
  </si>
  <si>
    <t>Духові шафи</t>
  </si>
  <si>
    <t>Акаустична система для актового залу</t>
  </si>
  <si>
    <t>Резинові чоботи</t>
  </si>
  <si>
    <t>Станок токарний по металу</t>
  </si>
  <si>
    <t>Станок сверлильний настільний</t>
  </si>
  <si>
    <t>Стіл лабораторний з мийкою для каб. хімії</t>
  </si>
  <si>
    <t>Лінгафоний кабінет (15+1, пронрамного забезпечення)</t>
  </si>
  <si>
    <t>Шпатель (різний) (30,00 гнрн.)</t>
  </si>
  <si>
    <t>Відро оценковане (90,00 грн.)</t>
  </si>
  <si>
    <t xml:space="preserve">Меблевий комплект по 100 шт.(болт, гайка, шуруп)  \200грн\  </t>
  </si>
  <si>
    <t>Секатор (90,00 грн.)</t>
  </si>
  <si>
    <t>Пакети для сміття (25,00 грн.) упак.</t>
  </si>
  <si>
    <t xml:space="preserve"> Баки-Урни для сміття дворові (2400,00 грн.)</t>
  </si>
  <si>
    <t>Тачка (1200,00 грн.)</t>
  </si>
  <si>
    <t>Відро пластмасове (50,00 грн.)</t>
  </si>
  <si>
    <t xml:space="preserve">Шурупи різні\0,25грн\                        </t>
  </si>
  <si>
    <t>Кран  різні в асорт(90,00 грн.)</t>
  </si>
  <si>
    <t>Тулетний набір (йорж та підставка) (70,00 грн.)</t>
  </si>
  <si>
    <t>Ручка до дверей (150,00 грн.)</t>
  </si>
  <si>
    <t>Крейда   (ящ.)        160,00 грн.)</t>
  </si>
  <si>
    <t>Кромка 16 мм  (м) (ольха для парт) 5грн</t>
  </si>
  <si>
    <t>Роторний диск для мотокоси150грн</t>
  </si>
  <si>
    <t>Ліска для мотокоси ( 5м)=50грн</t>
  </si>
  <si>
    <t>Диски по металу60грн,</t>
  </si>
  <si>
    <t>Ізоляційний матеріал (утеплювач зовнішних труб) (м2)*50.0</t>
  </si>
  <si>
    <t>Диск турбінний О 280\55,0\</t>
  </si>
  <si>
    <t>Канат гімнастичний (д/лазання 7м) (1600,00 грн.)</t>
  </si>
  <si>
    <t>Сітка волейбольна 690,00 грн.)</t>
  </si>
  <si>
    <t>Халати робочі\фартух\     (190,00 грн.)</t>
  </si>
  <si>
    <t>Рукавиці (тряпчані) (25,00 грн.)</t>
  </si>
  <si>
    <t>Рукавиці (гумові)        (20,00 грн.)</t>
  </si>
  <si>
    <t>Рушники махрові 55грн</t>
  </si>
  <si>
    <t>Чохли для автобуса (шт.)-500</t>
  </si>
  <si>
    <t>Білизна (л)  (20,00 грн.)</t>
  </si>
  <si>
    <t>Мило туалетне (70 г)              (10,00 грн.)</t>
  </si>
  <si>
    <t>Освіжувач повітря 35,0</t>
  </si>
  <si>
    <t>Тумба  (різна) 850</t>
  </si>
  <si>
    <t>Стільці напівм'які для вчителя Ісо \360\</t>
  </si>
  <si>
    <t>Вішалки гардеробні двостороння\1220\</t>
  </si>
  <si>
    <t>Шафа 2х-дверна напівідкрита без антрисоля1800грн</t>
  </si>
  <si>
    <t>ВДВ (водоемульсіонка) (кг)=25.0 грн</t>
  </si>
  <si>
    <t>ВДВ (водоемульсіонка) фасадна (кг)=35,0</t>
  </si>
  <si>
    <t>Пігментв асортименті (сонячний,бірюзовий, олівковий)</t>
  </si>
  <si>
    <t>Лак ПФ=55грн</t>
  </si>
  <si>
    <t>Розчинник = 30,0грн</t>
  </si>
  <si>
    <t>Колор в асорти.по 10 шт.кожен (пісочн.,персик.,жовт.,помаранч.)=35грн</t>
  </si>
  <si>
    <t>Синька ( 1\пач.) =55грн</t>
  </si>
  <si>
    <t>Щітки побілочні =55грн</t>
  </si>
  <si>
    <t>Малярна стрічко (рул.=60грн</t>
  </si>
  <si>
    <t>Комплект меблів для каб.біології (11800,00 грн.)</t>
  </si>
  <si>
    <t>Телевізор плазма 10000</t>
  </si>
  <si>
    <t>Комплект меблів для каб.фізики (18800,00 грн.)</t>
  </si>
  <si>
    <t>Комплект меблів для каб.хімії (18800,00 грн.)</t>
  </si>
  <si>
    <t>Інтерактивна доршка                  (22000,00 грн.)</t>
  </si>
  <si>
    <t>Мультимедійний проектор (набор) (12000,00 грн.)</t>
  </si>
  <si>
    <t>Холодильник=8000</t>
  </si>
  <si>
    <t>Кухонні плити =6000грн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</si>
</sst>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7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/>
    </xf>
    <xf numFmtId="1" fontId="3" fillId="9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shrinkToFit="1"/>
    </xf>
    <xf numFmtId="2" fontId="3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Border="1" applyAlignment="1">
      <alignment horizontal="center" vertical="center" shrinkToFit="1"/>
    </xf>
    <xf numFmtId="188" fontId="3" fillId="0" borderId="0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shrinkToFit="1"/>
    </xf>
    <xf numFmtId="188" fontId="3" fillId="0" borderId="0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" fontId="10" fillId="0" borderId="0" xfId="0" applyNumberFormat="1" applyFont="1" applyFill="1" applyBorder="1" applyAlignment="1">
      <alignment horizontal="center" vertical="center" shrinkToFit="1"/>
    </xf>
    <xf numFmtId="0" fontId="3" fillId="9" borderId="0" xfId="0" applyFont="1" applyFill="1" applyBorder="1" applyAlignment="1">
      <alignment horizontal="center" vertical="center"/>
    </xf>
    <xf numFmtId="1" fontId="3" fillId="9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" fontId="3" fillId="2" borderId="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421875" style="9" customWidth="1"/>
    <col min="4" max="4" width="6.57421875" style="9" customWidth="1"/>
    <col min="5" max="5" width="3.8515625" style="9" customWidth="1"/>
    <col min="6" max="6" width="6.00390625" style="9" customWidth="1"/>
    <col min="7" max="7" width="3.57421875" style="9" customWidth="1"/>
    <col min="8" max="8" width="5.8515625" style="9" customWidth="1"/>
    <col min="9" max="9" width="3.8515625" style="9" customWidth="1"/>
    <col min="10" max="10" width="5.7109375" style="9" customWidth="1"/>
    <col min="11" max="11" width="3.28125" style="9" customWidth="1"/>
    <col min="12" max="12" width="5.421875" style="9" customWidth="1"/>
    <col min="13" max="13" width="3.421875" style="9" customWidth="1"/>
    <col min="14" max="14" width="6.00390625" style="9" customWidth="1"/>
    <col min="15" max="15" width="3.7109375" style="9" customWidth="1"/>
    <col min="16" max="16" width="5.140625" style="9" customWidth="1"/>
    <col min="17" max="17" width="3.57421875" style="9" customWidth="1"/>
    <col min="18" max="18" width="4.8515625" style="9" customWidth="1"/>
    <col min="19" max="19" width="3.421875" style="9" customWidth="1"/>
    <col min="20" max="20" width="6.00390625" style="9" customWidth="1"/>
    <col min="21" max="21" width="3.57421875" style="9" customWidth="1"/>
    <col min="22" max="22" width="5.28125" style="9" customWidth="1"/>
    <col min="23" max="23" width="4.140625" style="9" customWidth="1"/>
    <col min="24" max="24" width="5.140625" style="9" customWidth="1"/>
    <col min="25" max="25" width="4.140625" style="9" customWidth="1"/>
    <col min="26" max="26" width="5.421875" style="9" customWidth="1"/>
    <col min="27" max="27" width="4.421875" style="9" customWidth="1"/>
    <col min="28" max="28" width="5.7109375" style="9" customWidth="1"/>
    <col min="29" max="29" width="4.57421875" style="9" customWidth="1"/>
    <col min="30" max="30" width="5.7109375" style="9" customWidth="1"/>
    <col min="31" max="31" width="2.8515625" style="9" customWidth="1"/>
    <col min="32" max="32" width="5.57421875" style="9" customWidth="1"/>
    <col min="33" max="33" width="4.421875" style="9" customWidth="1"/>
    <col min="34" max="34" width="5.7109375" style="9" customWidth="1"/>
    <col min="35" max="35" width="3.7109375" style="9" customWidth="1"/>
    <col min="36" max="36" width="5.8515625" style="9" customWidth="1"/>
    <col min="37" max="37" width="4.421875" style="9" customWidth="1"/>
    <col min="38" max="38" width="5.57421875" style="9" customWidth="1"/>
    <col min="39" max="39" width="4.00390625" style="9" customWidth="1"/>
    <col min="40" max="40" width="5.8515625" style="9" customWidth="1"/>
    <col min="41" max="41" width="4.00390625" style="9" customWidth="1"/>
    <col min="42" max="42" width="5.28125" style="9" customWidth="1"/>
    <col min="43" max="43" width="4.8515625" style="9" customWidth="1"/>
    <col min="44" max="44" width="4.7109375" style="9" customWidth="1"/>
    <col min="45" max="45" width="3.57421875" style="9" customWidth="1"/>
    <col min="46" max="46" width="5.7109375" style="9" customWidth="1"/>
    <col min="47" max="47" width="3.8515625" style="9" customWidth="1"/>
    <col min="48" max="48" width="5.421875" style="9" customWidth="1"/>
    <col min="49" max="49" width="4.57421875" style="9" customWidth="1"/>
    <col min="50" max="50" width="5.57421875" style="9" customWidth="1"/>
    <col min="51" max="51" width="4.421875" style="9" customWidth="1"/>
    <col min="52" max="52" width="6.7109375" style="9" customWidth="1"/>
    <col min="53" max="53" width="4.140625" style="9" customWidth="1"/>
    <col min="54" max="54" width="5.00390625" style="9" customWidth="1"/>
    <col min="55" max="55" width="4.140625" style="9" customWidth="1"/>
    <col min="56" max="56" width="5.00390625" style="9" customWidth="1"/>
    <col min="57" max="57" width="3.28125" style="9" customWidth="1"/>
    <col min="58" max="58" width="6.00390625" style="9" customWidth="1"/>
    <col min="59" max="59" width="4.8515625" style="9" customWidth="1"/>
    <col min="60" max="60" width="5.57421875" style="9" customWidth="1"/>
    <col min="61" max="61" width="3.8515625" style="9" customWidth="1"/>
    <col min="62" max="62" width="6.00390625" style="9" customWidth="1"/>
    <col min="63" max="63" width="3.8515625" style="9" customWidth="1"/>
    <col min="64" max="64" width="6.28125" style="9" customWidth="1"/>
    <col min="65" max="65" width="4.8515625" style="9" customWidth="1"/>
    <col min="66" max="66" width="5.421875" style="9" customWidth="1"/>
    <col min="67" max="67" width="4.28125" style="9" customWidth="1"/>
    <col min="68" max="68" width="6.7109375" style="9" customWidth="1"/>
    <col min="69" max="69" width="3.57421875" style="9" customWidth="1"/>
    <col min="70" max="70" width="5.140625" style="9" customWidth="1"/>
    <col min="71" max="71" width="4.421875" style="9" customWidth="1"/>
    <col min="72" max="72" width="6.00390625" style="9" customWidth="1"/>
    <col min="73" max="73" width="3.00390625" style="9" customWidth="1"/>
    <col min="74" max="74" width="5.8515625" style="9" customWidth="1"/>
    <col min="75" max="75" width="4.28125" style="9" customWidth="1"/>
    <col min="76" max="76" width="5.421875" style="9" customWidth="1"/>
    <col min="77" max="77" width="4.57421875" style="9" customWidth="1"/>
    <col min="78" max="78" width="4.7109375" style="9" customWidth="1"/>
    <col min="79" max="79" width="4.28125" style="9" customWidth="1"/>
    <col min="80" max="80" width="5.8515625" style="9" customWidth="1"/>
    <col min="81" max="81" width="3.8515625" style="9" customWidth="1"/>
    <col min="82" max="82" width="6.28125" style="9" customWidth="1"/>
    <col min="83" max="83" width="4.57421875" style="9" customWidth="1"/>
    <col min="84" max="84" width="5.421875" style="9" customWidth="1"/>
    <col min="85" max="85" width="4.140625" style="9" customWidth="1"/>
    <col min="86" max="86" width="4.8515625" style="9" customWidth="1"/>
    <col min="87" max="87" width="4.140625" style="9" customWidth="1"/>
    <col min="88" max="88" width="5.28125" style="9" customWidth="1"/>
    <col min="89" max="89" width="4.421875" style="9" customWidth="1"/>
    <col min="90" max="90" width="4.7109375" style="9" customWidth="1"/>
    <col min="91" max="91" width="4.421875" style="9" customWidth="1"/>
    <col min="92" max="92" width="6.7109375" style="9" customWidth="1"/>
    <col min="93" max="93" width="4.421875" style="9" customWidth="1"/>
    <col min="94" max="94" width="6.7109375" style="9" customWidth="1"/>
    <col min="95" max="95" width="4.421875" style="9" hidden="1" customWidth="1"/>
    <col min="96" max="96" width="6.7109375" style="9" hidden="1" customWidth="1"/>
    <col min="97" max="97" width="4.421875" style="9" hidden="1" customWidth="1"/>
    <col min="98" max="98" width="6.7109375" style="9" hidden="1" customWidth="1"/>
    <col min="99" max="99" width="4.421875" style="9" hidden="1" customWidth="1"/>
    <col min="100" max="100" width="6.7109375" style="9" hidden="1" customWidth="1"/>
    <col min="101" max="101" width="9.57421875" style="9" customWidth="1"/>
  </cols>
  <sheetData>
    <row r="1" spans="1:17" s="9" customFormat="1" ht="12.75">
      <c r="A1" s="11"/>
      <c r="Q1" s="9" t="s">
        <v>99</v>
      </c>
    </row>
    <row r="2" spans="1:101" s="9" customFormat="1" ht="14.25" customHeight="1">
      <c r="A2" s="42" t="s">
        <v>145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15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4"/>
    </row>
    <row r="3" spans="1:101" s="9" customFormat="1" ht="12" customHeight="1">
      <c r="A3" s="45" t="s">
        <v>0</v>
      </c>
      <c r="B3" s="46" t="s">
        <v>1</v>
      </c>
      <c r="C3" s="49" t="s">
        <v>98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16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8"/>
    </row>
    <row r="4" spans="1:101" s="9" customFormat="1" ht="58.5" customHeight="1">
      <c r="A4" s="45"/>
      <c r="B4" s="46"/>
      <c r="C4" s="39" t="s">
        <v>100</v>
      </c>
      <c r="D4" s="39"/>
      <c r="E4" s="39" t="s">
        <v>101</v>
      </c>
      <c r="F4" s="39"/>
      <c r="G4" s="39" t="s">
        <v>166</v>
      </c>
      <c r="H4" s="39"/>
      <c r="I4" s="39" t="s">
        <v>102</v>
      </c>
      <c r="J4" s="39"/>
      <c r="K4" s="39" t="s">
        <v>103</v>
      </c>
      <c r="L4" s="39"/>
      <c r="M4" s="40" t="s">
        <v>111</v>
      </c>
      <c r="N4" s="41"/>
      <c r="O4" s="39" t="s">
        <v>104</v>
      </c>
      <c r="P4" s="39"/>
      <c r="Q4" s="40" t="s">
        <v>109</v>
      </c>
      <c r="R4" s="41"/>
      <c r="S4" s="39" t="s">
        <v>105</v>
      </c>
      <c r="T4" s="39"/>
      <c r="U4" s="39" t="s">
        <v>107</v>
      </c>
      <c r="V4" s="39"/>
      <c r="W4" s="39" t="s">
        <v>106</v>
      </c>
      <c r="X4" s="39"/>
      <c r="Y4" s="39" t="s">
        <v>108</v>
      </c>
      <c r="Z4" s="39"/>
      <c r="AA4" s="40" t="s">
        <v>110</v>
      </c>
      <c r="AB4" s="41"/>
      <c r="AC4" s="39" t="s">
        <v>205</v>
      </c>
      <c r="AD4" s="39"/>
      <c r="AE4" s="39" t="s">
        <v>206</v>
      </c>
      <c r="AF4" s="39"/>
      <c r="AG4" s="39" t="s">
        <v>113</v>
      </c>
      <c r="AH4" s="39"/>
      <c r="AI4" s="39" t="s">
        <v>207</v>
      </c>
      <c r="AJ4" s="39"/>
      <c r="AK4" s="39" t="s">
        <v>208</v>
      </c>
      <c r="AL4" s="39"/>
      <c r="AM4" s="39" t="s">
        <v>202</v>
      </c>
      <c r="AN4" s="39"/>
      <c r="AO4" s="39" t="s">
        <v>112</v>
      </c>
      <c r="AP4" s="39"/>
      <c r="AQ4" s="39" t="s">
        <v>209</v>
      </c>
      <c r="AR4" s="39"/>
      <c r="AS4" s="39" t="s">
        <v>203</v>
      </c>
      <c r="AT4" s="39"/>
      <c r="AU4" s="50" t="s">
        <v>210</v>
      </c>
      <c r="AV4" s="50"/>
      <c r="AW4" s="39" t="s">
        <v>149</v>
      </c>
      <c r="AX4" s="39"/>
      <c r="AY4" s="39" t="s">
        <v>211</v>
      </c>
      <c r="AZ4" s="39"/>
      <c r="BA4" s="39" t="s">
        <v>204</v>
      </c>
      <c r="BB4" s="39"/>
      <c r="BC4" s="39" t="s">
        <v>115</v>
      </c>
      <c r="BD4" s="39"/>
      <c r="BE4" s="39" t="s">
        <v>167</v>
      </c>
      <c r="BF4" s="39"/>
      <c r="BG4" s="39" t="s">
        <v>116</v>
      </c>
      <c r="BH4" s="39"/>
      <c r="BI4" s="39" t="s">
        <v>187</v>
      </c>
      <c r="BJ4" s="39"/>
      <c r="BK4" s="39" t="s">
        <v>135</v>
      </c>
      <c r="BL4" s="39"/>
      <c r="BM4" s="39" t="s">
        <v>160</v>
      </c>
      <c r="BN4" s="39"/>
      <c r="BO4" s="39" t="s">
        <v>212</v>
      </c>
      <c r="BP4" s="39"/>
      <c r="BQ4" s="39" t="s">
        <v>117</v>
      </c>
      <c r="BR4" s="39"/>
      <c r="BS4" s="39" t="s">
        <v>213</v>
      </c>
      <c r="BT4" s="39"/>
      <c r="BU4" s="39" t="s">
        <v>118</v>
      </c>
      <c r="BV4" s="39"/>
      <c r="BW4" s="39" t="s">
        <v>119</v>
      </c>
      <c r="BX4" s="39"/>
      <c r="BY4" s="39" t="s">
        <v>158</v>
      </c>
      <c r="BZ4" s="39"/>
      <c r="CA4" s="39" t="s">
        <v>159</v>
      </c>
      <c r="CB4" s="39"/>
      <c r="CC4" s="39" t="s">
        <v>214</v>
      </c>
      <c r="CD4" s="39"/>
      <c r="CE4" s="39" t="s">
        <v>215</v>
      </c>
      <c r="CF4" s="39"/>
      <c r="CG4" s="39" t="s">
        <v>216</v>
      </c>
      <c r="CH4" s="39"/>
      <c r="CI4" s="39" t="s">
        <v>217</v>
      </c>
      <c r="CJ4" s="39"/>
      <c r="CK4" s="39" t="s">
        <v>218</v>
      </c>
      <c r="CL4" s="39"/>
      <c r="CM4" s="39" t="s">
        <v>177</v>
      </c>
      <c r="CN4" s="39"/>
      <c r="CO4" s="39" t="s">
        <v>219</v>
      </c>
      <c r="CP4" s="39"/>
      <c r="CQ4" s="39"/>
      <c r="CR4" s="39"/>
      <c r="CS4" s="39"/>
      <c r="CT4" s="39"/>
      <c r="CU4" s="39"/>
      <c r="CV4" s="39"/>
      <c r="CW4" s="1" t="s">
        <v>8</v>
      </c>
    </row>
    <row r="5" spans="1:101" s="9" customFormat="1" ht="15.75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33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1" t="s">
        <v>5</v>
      </c>
    </row>
    <row r="6" spans="1:101" s="9" customFormat="1" ht="14.25" customHeight="1">
      <c r="A6" s="3">
        <v>1</v>
      </c>
      <c r="B6" s="4" t="s">
        <v>6</v>
      </c>
      <c r="C6" s="31">
        <v>5</v>
      </c>
      <c r="D6" s="7">
        <f>C6*55</f>
        <v>275</v>
      </c>
      <c r="E6" s="31">
        <v>5</v>
      </c>
      <c r="F6" s="7">
        <f>E6*60</f>
        <v>300</v>
      </c>
      <c r="G6" s="5"/>
      <c r="H6" s="7">
        <f>G6*55</f>
        <v>0</v>
      </c>
      <c r="I6" s="31">
        <v>2</v>
      </c>
      <c r="J6" s="7">
        <f>I6*200</f>
        <v>400</v>
      </c>
      <c r="K6" s="31">
        <v>5</v>
      </c>
      <c r="L6" s="7">
        <f>K6*90</f>
        <v>450</v>
      </c>
      <c r="M6" s="7"/>
      <c r="N6" s="7">
        <f>M6*90</f>
        <v>0</v>
      </c>
      <c r="O6" s="5"/>
      <c r="P6" s="7">
        <f>O6*110</f>
        <v>0</v>
      </c>
      <c r="Q6" s="7"/>
      <c r="R6" s="7">
        <f>Q6*145</f>
        <v>0</v>
      </c>
      <c r="S6" s="5"/>
      <c r="T6" s="7">
        <f>S6*110</f>
        <v>0</v>
      </c>
      <c r="U6" s="5"/>
      <c r="V6" s="7">
        <f>U6*90</f>
        <v>0</v>
      </c>
      <c r="W6" s="31">
        <v>0</v>
      </c>
      <c r="X6" s="7">
        <f>W6*35</f>
        <v>0</v>
      </c>
      <c r="Y6" s="5"/>
      <c r="Z6" s="7">
        <f>Y6*45</f>
        <v>0</v>
      </c>
      <c r="AA6" s="32">
        <v>3</v>
      </c>
      <c r="AB6" s="7">
        <f>AA6*40</f>
        <v>120</v>
      </c>
      <c r="AC6" s="32">
        <v>5</v>
      </c>
      <c r="AD6" s="7">
        <f>AC6*25</f>
        <v>125</v>
      </c>
      <c r="AE6" s="7"/>
      <c r="AF6" s="7">
        <f>AE6*2400</f>
        <v>0</v>
      </c>
      <c r="AG6" s="32">
        <v>3</v>
      </c>
      <c r="AH6" s="7">
        <f>AG6*65</f>
        <v>195</v>
      </c>
      <c r="AI6" s="7"/>
      <c r="AJ6" s="7">
        <f>AI6*1200</f>
        <v>0</v>
      </c>
      <c r="AK6" s="32">
        <v>2</v>
      </c>
      <c r="AL6" s="7">
        <f>AK6*50</f>
        <v>100</v>
      </c>
      <c r="AM6" s="32">
        <v>2</v>
      </c>
      <c r="AN6" s="7">
        <f>AM6*90</f>
        <v>180</v>
      </c>
      <c r="AO6" s="7"/>
      <c r="AP6" s="7">
        <f>AO6*90</f>
        <v>0</v>
      </c>
      <c r="AQ6" s="7"/>
      <c r="AR6" s="7">
        <f>AQ6*0.25</f>
        <v>0</v>
      </c>
      <c r="AS6" s="7"/>
      <c r="AT6" s="7">
        <f>AS6*200</f>
        <v>0</v>
      </c>
      <c r="AU6" s="7"/>
      <c r="AV6" s="7">
        <f>AU6*90</f>
        <v>0</v>
      </c>
      <c r="AW6" s="7">
        <v>2</v>
      </c>
      <c r="AX6" s="7">
        <f>AW6*75</f>
        <v>150</v>
      </c>
      <c r="AY6" s="7">
        <v>0</v>
      </c>
      <c r="AZ6" s="7">
        <f>AY6*70</f>
        <v>0</v>
      </c>
      <c r="BA6" s="7"/>
      <c r="BB6" s="7">
        <f>BA6*90</f>
        <v>0</v>
      </c>
      <c r="BC6" s="7"/>
      <c r="BD6" s="7">
        <f>BC6*180</f>
        <v>0</v>
      </c>
      <c r="BE6" s="7"/>
      <c r="BF6" s="7">
        <f>BE6*150</f>
        <v>0</v>
      </c>
      <c r="BG6" s="7"/>
      <c r="BH6" s="7">
        <f>BG6*120</f>
        <v>0</v>
      </c>
      <c r="BI6" s="5"/>
      <c r="BJ6" s="7">
        <f>BI6*650</f>
        <v>0</v>
      </c>
      <c r="BK6" s="5"/>
      <c r="BL6" s="7">
        <f>BK6*380</f>
        <v>0</v>
      </c>
      <c r="BM6" s="7"/>
      <c r="BN6" s="7">
        <f>BM6*210</f>
        <v>0</v>
      </c>
      <c r="BO6" s="7">
        <v>1</v>
      </c>
      <c r="BP6" s="7">
        <f>BO6*150</f>
        <v>150</v>
      </c>
      <c r="BQ6" s="7"/>
      <c r="BR6" s="7">
        <f>BQ6*1500</f>
        <v>0</v>
      </c>
      <c r="BS6" s="7">
        <v>1</v>
      </c>
      <c r="BT6" s="7">
        <f>BS6*160</f>
        <v>160</v>
      </c>
      <c r="BU6" s="7"/>
      <c r="BV6" s="7">
        <f>BU6*1200</f>
        <v>0</v>
      </c>
      <c r="BW6" s="7">
        <v>2</v>
      </c>
      <c r="BX6" s="7">
        <f>BW6*110</f>
        <v>220</v>
      </c>
      <c r="BY6" s="7"/>
      <c r="BZ6" s="7">
        <f>BY6*70</f>
        <v>0</v>
      </c>
      <c r="CA6" s="7"/>
      <c r="CB6" s="7">
        <f>CA6*50</f>
        <v>0</v>
      </c>
      <c r="CC6" s="7"/>
      <c r="CD6" s="7">
        <f>CC6*5</f>
        <v>0</v>
      </c>
      <c r="CE6" s="7"/>
      <c r="CF6" s="7">
        <f>CE6*150</f>
        <v>0</v>
      </c>
      <c r="CG6" s="7"/>
      <c r="CH6" s="7">
        <f>CG6*50</f>
        <v>0</v>
      </c>
      <c r="CI6" s="7"/>
      <c r="CJ6" s="7">
        <f>CI6*60</f>
        <v>0</v>
      </c>
      <c r="CK6" s="7"/>
      <c r="CL6" s="7">
        <f>CK6*50</f>
        <v>0</v>
      </c>
      <c r="CM6" s="7"/>
      <c r="CN6" s="6"/>
      <c r="CO6" s="7"/>
      <c r="CP6" s="7">
        <f>CO6*55</f>
        <v>0</v>
      </c>
      <c r="CQ6" s="7"/>
      <c r="CR6" s="6"/>
      <c r="CS6" s="7"/>
      <c r="CT6" s="6"/>
      <c r="CU6" s="7"/>
      <c r="CV6" s="6"/>
      <c r="CW6" s="38">
        <f>SUM(CL6+CJ6+CH6+CF6+CD6+CB6+BZ6+BX6+BT6+BP6+BL6+BN6+BR6+BJ6+BH6+BF6+BD6+BB6+AZ6+AX6+AT6+AR6+AP6+AN6+AL6+AJ6+AH6+AF6+AD6+AB6+Z6+X6+V6+T6+R6+P6+N6+L6+J6+H6+F6+D6)</f>
        <v>2825</v>
      </c>
    </row>
    <row r="7" spans="1:101" s="9" customFormat="1" ht="14.25" customHeight="1">
      <c r="A7" s="59"/>
      <c r="B7" s="60"/>
      <c r="C7" s="61"/>
      <c r="D7" s="62"/>
      <c r="E7" s="61"/>
      <c r="F7" s="62"/>
      <c r="G7" s="61"/>
      <c r="H7" s="62"/>
      <c r="I7" s="61"/>
      <c r="J7" s="62"/>
      <c r="K7" s="82"/>
      <c r="L7" s="62"/>
      <c r="M7" s="62"/>
      <c r="N7" s="62"/>
      <c r="O7" s="61"/>
      <c r="P7" s="62"/>
      <c r="Q7" s="62"/>
      <c r="R7" s="62"/>
      <c r="S7" s="61"/>
      <c r="T7" s="62"/>
      <c r="U7" s="61"/>
      <c r="V7" s="62"/>
      <c r="W7" s="82"/>
      <c r="X7" s="62"/>
      <c r="Y7" s="61"/>
      <c r="Z7" s="62"/>
      <c r="AA7" s="83"/>
      <c r="AB7" s="62"/>
      <c r="AC7" s="83"/>
      <c r="AD7" s="62"/>
      <c r="AE7" s="62"/>
      <c r="AF7" s="62"/>
      <c r="AG7" s="83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1"/>
      <c r="BJ7" s="62"/>
      <c r="BK7" s="61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3"/>
      <c r="CO7" s="62"/>
      <c r="CP7" s="62"/>
      <c r="CQ7" s="62"/>
      <c r="CR7" s="63"/>
      <c r="CS7" s="62"/>
      <c r="CT7" s="63"/>
      <c r="CU7" s="62"/>
      <c r="CV7" s="63"/>
      <c r="CW7" s="84"/>
    </row>
    <row r="8" spans="1:101" s="9" customFormat="1" ht="14.25" customHeight="1">
      <c r="A8" s="59"/>
      <c r="B8" s="60"/>
      <c r="C8" s="82"/>
      <c r="D8" s="62"/>
      <c r="E8" s="82"/>
      <c r="F8" s="62"/>
      <c r="G8" s="61"/>
      <c r="H8" s="62"/>
      <c r="I8" s="61"/>
      <c r="J8" s="62"/>
      <c r="K8" s="82"/>
      <c r="L8" s="62"/>
      <c r="M8" s="62"/>
      <c r="N8" s="62"/>
      <c r="O8" s="61"/>
      <c r="P8" s="62"/>
      <c r="Q8" s="62"/>
      <c r="R8" s="62"/>
      <c r="S8" s="61"/>
      <c r="T8" s="62"/>
      <c r="U8" s="61"/>
      <c r="V8" s="62"/>
      <c r="W8" s="82"/>
      <c r="X8" s="62"/>
      <c r="Y8" s="61"/>
      <c r="Z8" s="62"/>
      <c r="AA8" s="83"/>
      <c r="AB8" s="62"/>
      <c r="AC8" s="83"/>
      <c r="AD8" s="62"/>
      <c r="AE8" s="62"/>
      <c r="AF8" s="62"/>
      <c r="AG8" s="83"/>
      <c r="AH8" s="62"/>
      <c r="AI8" s="62"/>
      <c r="AJ8" s="62"/>
      <c r="AK8" s="83"/>
      <c r="AL8" s="62"/>
      <c r="AM8" s="83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83"/>
      <c r="AZ8" s="62"/>
      <c r="BA8" s="62"/>
      <c r="BB8" s="62"/>
      <c r="BC8" s="62"/>
      <c r="BD8" s="62"/>
      <c r="BE8" s="62"/>
      <c r="BF8" s="62"/>
      <c r="BG8" s="62"/>
      <c r="BH8" s="62"/>
      <c r="BI8" s="61"/>
      <c r="BJ8" s="62"/>
      <c r="BK8" s="61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3"/>
      <c r="CO8" s="62"/>
      <c r="CP8" s="62"/>
      <c r="CQ8" s="62"/>
      <c r="CR8" s="63"/>
      <c r="CS8" s="62"/>
      <c r="CT8" s="63"/>
      <c r="CU8" s="62"/>
      <c r="CV8" s="63"/>
      <c r="CW8" s="84"/>
    </row>
    <row r="9" spans="1:101" s="9" customFormat="1" ht="14.25" customHeight="1">
      <c r="A9" s="59"/>
      <c r="B9" s="60"/>
      <c r="C9" s="61"/>
      <c r="D9" s="62"/>
      <c r="E9" s="82"/>
      <c r="F9" s="62"/>
      <c r="G9" s="61"/>
      <c r="H9" s="62"/>
      <c r="I9" s="61"/>
      <c r="J9" s="62"/>
      <c r="K9" s="82"/>
      <c r="L9" s="62"/>
      <c r="M9" s="62"/>
      <c r="N9" s="62"/>
      <c r="O9" s="61"/>
      <c r="P9" s="62"/>
      <c r="Q9" s="62"/>
      <c r="R9" s="62"/>
      <c r="S9" s="61"/>
      <c r="T9" s="62"/>
      <c r="U9" s="61"/>
      <c r="V9" s="62"/>
      <c r="W9" s="61"/>
      <c r="X9" s="62"/>
      <c r="Y9" s="61"/>
      <c r="Z9" s="62"/>
      <c r="AA9" s="83"/>
      <c r="AB9" s="62"/>
      <c r="AC9" s="83"/>
      <c r="AD9" s="62"/>
      <c r="AE9" s="62"/>
      <c r="AF9" s="62"/>
      <c r="AG9" s="83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83"/>
      <c r="AZ9" s="62"/>
      <c r="BA9" s="62"/>
      <c r="BB9" s="62"/>
      <c r="BC9" s="62"/>
      <c r="BD9" s="62"/>
      <c r="BE9" s="62"/>
      <c r="BF9" s="62"/>
      <c r="BG9" s="62"/>
      <c r="BH9" s="62"/>
      <c r="BI9" s="61"/>
      <c r="BJ9" s="62"/>
      <c r="BK9" s="61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3"/>
      <c r="CO9" s="62"/>
      <c r="CP9" s="62"/>
      <c r="CQ9" s="62"/>
      <c r="CR9" s="63"/>
      <c r="CS9" s="62"/>
      <c r="CT9" s="63"/>
      <c r="CU9" s="62"/>
      <c r="CV9" s="63"/>
      <c r="CW9" s="84"/>
    </row>
    <row r="10" spans="1:101" s="9" customFormat="1" ht="14.25" customHeight="1">
      <c r="A10" s="59"/>
      <c r="B10" s="60"/>
      <c r="C10" s="82"/>
      <c r="D10" s="62"/>
      <c r="E10" s="61"/>
      <c r="F10" s="62"/>
      <c r="G10" s="61"/>
      <c r="H10" s="62"/>
      <c r="I10" s="82"/>
      <c r="J10" s="62"/>
      <c r="K10" s="82"/>
      <c r="L10" s="62"/>
      <c r="M10" s="62"/>
      <c r="N10" s="62"/>
      <c r="O10" s="61"/>
      <c r="P10" s="62"/>
      <c r="Q10" s="62"/>
      <c r="R10" s="62"/>
      <c r="S10" s="61"/>
      <c r="T10" s="62"/>
      <c r="U10" s="61"/>
      <c r="V10" s="62"/>
      <c r="W10" s="82"/>
      <c r="X10" s="62"/>
      <c r="Y10" s="61"/>
      <c r="Z10" s="62"/>
      <c r="AA10" s="83"/>
      <c r="AB10" s="62"/>
      <c r="AC10" s="83"/>
      <c r="AD10" s="62"/>
      <c r="AE10" s="62"/>
      <c r="AF10" s="62"/>
      <c r="AG10" s="83"/>
      <c r="AH10" s="62"/>
      <c r="AI10" s="62"/>
      <c r="AJ10" s="62"/>
      <c r="AK10" s="83"/>
      <c r="AL10" s="62"/>
      <c r="AM10" s="83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83"/>
      <c r="AZ10" s="62"/>
      <c r="BA10" s="62"/>
      <c r="BB10" s="62"/>
      <c r="BC10" s="62"/>
      <c r="BD10" s="62"/>
      <c r="BE10" s="62"/>
      <c r="BF10" s="62"/>
      <c r="BG10" s="62"/>
      <c r="BH10" s="62"/>
      <c r="BI10" s="61"/>
      <c r="BJ10" s="62"/>
      <c r="BK10" s="61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3"/>
      <c r="CO10" s="62"/>
      <c r="CP10" s="62"/>
      <c r="CQ10" s="62"/>
      <c r="CR10" s="63"/>
      <c r="CS10" s="62"/>
      <c r="CT10" s="63"/>
      <c r="CU10" s="62"/>
      <c r="CV10" s="63"/>
      <c r="CW10" s="84"/>
    </row>
    <row r="11" spans="1:101" s="9" customFormat="1" ht="14.25" customHeight="1">
      <c r="A11" s="59"/>
      <c r="B11" s="60"/>
      <c r="C11" s="61"/>
      <c r="D11" s="62"/>
      <c r="E11" s="61"/>
      <c r="F11" s="62"/>
      <c r="G11" s="61"/>
      <c r="H11" s="62"/>
      <c r="I11" s="82"/>
      <c r="J11" s="62"/>
      <c r="K11" s="82"/>
      <c r="L11" s="62"/>
      <c r="M11" s="62"/>
      <c r="N11" s="62"/>
      <c r="O11" s="61"/>
      <c r="P11" s="62"/>
      <c r="Q11" s="62"/>
      <c r="R11" s="62"/>
      <c r="S11" s="61"/>
      <c r="T11" s="62"/>
      <c r="U11" s="61"/>
      <c r="V11" s="62"/>
      <c r="W11" s="82"/>
      <c r="X11" s="62"/>
      <c r="Y11" s="61"/>
      <c r="Z11" s="62"/>
      <c r="AA11" s="62"/>
      <c r="AB11" s="62"/>
      <c r="AC11" s="62"/>
      <c r="AD11" s="62"/>
      <c r="AE11" s="62"/>
      <c r="AF11" s="62"/>
      <c r="AG11" s="83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83"/>
      <c r="AZ11" s="62"/>
      <c r="BA11" s="62"/>
      <c r="BB11" s="62"/>
      <c r="BC11" s="62"/>
      <c r="BD11" s="62"/>
      <c r="BE11" s="62"/>
      <c r="BF11" s="62"/>
      <c r="BG11" s="62"/>
      <c r="BH11" s="62"/>
      <c r="BI11" s="61"/>
      <c r="BJ11" s="62"/>
      <c r="BK11" s="61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3"/>
      <c r="CO11" s="62"/>
      <c r="CP11" s="62"/>
      <c r="CQ11" s="62"/>
      <c r="CR11" s="63"/>
      <c r="CS11" s="62"/>
      <c r="CT11" s="63"/>
      <c r="CU11" s="62"/>
      <c r="CV11" s="63"/>
      <c r="CW11" s="84"/>
    </row>
    <row r="12" spans="1:101" s="9" customFormat="1" ht="14.25" customHeight="1">
      <c r="A12" s="59"/>
      <c r="B12" s="60"/>
      <c r="C12" s="61"/>
      <c r="D12" s="62"/>
      <c r="E12" s="61"/>
      <c r="F12" s="62"/>
      <c r="G12" s="61"/>
      <c r="H12" s="62"/>
      <c r="I12" s="82"/>
      <c r="J12" s="62"/>
      <c r="K12" s="82"/>
      <c r="L12" s="62"/>
      <c r="M12" s="62"/>
      <c r="N12" s="62"/>
      <c r="O12" s="61"/>
      <c r="P12" s="62"/>
      <c r="Q12" s="62"/>
      <c r="R12" s="62"/>
      <c r="S12" s="61"/>
      <c r="T12" s="62"/>
      <c r="U12" s="61"/>
      <c r="V12" s="62"/>
      <c r="W12" s="61"/>
      <c r="X12" s="62"/>
      <c r="Y12" s="61"/>
      <c r="Z12" s="62"/>
      <c r="AA12" s="83"/>
      <c r="AB12" s="62"/>
      <c r="AC12" s="83"/>
      <c r="AD12" s="62"/>
      <c r="AE12" s="62"/>
      <c r="AF12" s="62"/>
      <c r="AG12" s="83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83"/>
      <c r="AZ12" s="62"/>
      <c r="BA12" s="62"/>
      <c r="BB12" s="62"/>
      <c r="BC12" s="62"/>
      <c r="BD12" s="62"/>
      <c r="BE12" s="62"/>
      <c r="BF12" s="62"/>
      <c r="BG12" s="62"/>
      <c r="BH12" s="62"/>
      <c r="BI12" s="61"/>
      <c r="BJ12" s="62"/>
      <c r="BK12" s="61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3"/>
      <c r="CO12" s="62"/>
      <c r="CP12" s="62"/>
      <c r="CQ12" s="62"/>
      <c r="CR12" s="63"/>
      <c r="CS12" s="62"/>
      <c r="CT12" s="63"/>
      <c r="CU12" s="62"/>
      <c r="CV12" s="63"/>
      <c r="CW12" s="84"/>
    </row>
    <row r="13" spans="1:101" s="9" customFormat="1" ht="14.25" customHeight="1">
      <c r="A13" s="59"/>
      <c r="B13" s="60"/>
      <c r="C13" s="61"/>
      <c r="D13" s="62"/>
      <c r="E13" s="82"/>
      <c r="F13" s="62"/>
      <c r="G13" s="61"/>
      <c r="H13" s="62"/>
      <c r="I13" s="82"/>
      <c r="J13" s="62"/>
      <c r="K13" s="82"/>
      <c r="L13" s="62"/>
      <c r="M13" s="62"/>
      <c r="N13" s="62"/>
      <c r="O13" s="61"/>
      <c r="P13" s="62"/>
      <c r="Q13" s="62"/>
      <c r="R13" s="62"/>
      <c r="S13" s="61"/>
      <c r="T13" s="62"/>
      <c r="U13" s="61"/>
      <c r="V13" s="62"/>
      <c r="W13" s="61"/>
      <c r="X13" s="62"/>
      <c r="Y13" s="61"/>
      <c r="Z13" s="62"/>
      <c r="AA13" s="83"/>
      <c r="AB13" s="62"/>
      <c r="AC13" s="83"/>
      <c r="AD13" s="62"/>
      <c r="AE13" s="62"/>
      <c r="AF13" s="62"/>
      <c r="AG13" s="83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83"/>
      <c r="AZ13" s="62"/>
      <c r="BA13" s="62"/>
      <c r="BB13" s="62"/>
      <c r="BC13" s="62"/>
      <c r="BD13" s="62"/>
      <c r="BE13" s="62"/>
      <c r="BF13" s="62"/>
      <c r="BG13" s="62"/>
      <c r="BH13" s="62"/>
      <c r="BI13" s="61"/>
      <c r="BJ13" s="62"/>
      <c r="BK13" s="61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3"/>
      <c r="CO13" s="62"/>
      <c r="CP13" s="62"/>
      <c r="CQ13" s="62"/>
      <c r="CR13" s="63"/>
      <c r="CS13" s="62"/>
      <c r="CT13" s="63"/>
      <c r="CU13" s="62"/>
      <c r="CV13" s="63"/>
      <c r="CW13" s="84"/>
    </row>
    <row r="14" spans="1:101" s="9" customFormat="1" ht="14.25" customHeight="1">
      <c r="A14" s="59"/>
      <c r="B14" s="60"/>
      <c r="C14" s="61"/>
      <c r="D14" s="62"/>
      <c r="E14" s="61"/>
      <c r="F14" s="62"/>
      <c r="G14" s="61"/>
      <c r="H14" s="62"/>
      <c r="I14" s="82"/>
      <c r="J14" s="62"/>
      <c r="K14" s="82"/>
      <c r="L14" s="62"/>
      <c r="M14" s="62"/>
      <c r="N14" s="62"/>
      <c r="O14" s="61"/>
      <c r="P14" s="62"/>
      <c r="Q14" s="62"/>
      <c r="R14" s="62"/>
      <c r="S14" s="61"/>
      <c r="T14" s="62"/>
      <c r="U14" s="61"/>
      <c r="V14" s="62"/>
      <c r="W14" s="82"/>
      <c r="X14" s="62"/>
      <c r="Y14" s="61"/>
      <c r="Z14" s="62"/>
      <c r="AA14" s="83"/>
      <c r="AB14" s="62"/>
      <c r="AC14" s="83"/>
      <c r="AD14" s="62"/>
      <c r="AE14" s="62"/>
      <c r="AF14" s="62"/>
      <c r="AG14" s="83"/>
      <c r="AH14" s="62"/>
      <c r="AI14" s="62"/>
      <c r="AJ14" s="62"/>
      <c r="AK14" s="83"/>
      <c r="AL14" s="62"/>
      <c r="AM14" s="83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83"/>
      <c r="AZ14" s="62"/>
      <c r="BA14" s="62"/>
      <c r="BB14" s="62"/>
      <c r="BC14" s="62"/>
      <c r="BD14" s="62"/>
      <c r="BE14" s="62"/>
      <c r="BF14" s="62"/>
      <c r="BG14" s="62"/>
      <c r="BH14" s="62"/>
      <c r="BI14" s="61"/>
      <c r="BJ14" s="62"/>
      <c r="BK14" s="61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3"/>
      <c r="CO14" s="62"/>
      <c r="CP14" s="62"/>
      <c r="CQ14" s="62"/>
      <c r="CR14" s="63"/>
      <c r="CS14" s="62"/>
      <c r="CT14" s="63"/>
      <c r="CU14" s="62"/>
      <c r="CV14" s="63"/>
      <c r="CW14" s="84"/>
    </row>
    <row r="15" spans="1:101" s="9" customFormat="1" ht="14.25" customHeight="1">
      <c r="A15" s="59"/>
      <c r="B15" s="60"/>
      <c r="C15" s="61"/>
      <c r="D15" s="62"/>
      <c r="E15" s="82"/>
      <c r="F15" s="62"/>
      <c r="G15" s="61"/>
      <c r="H15" s="62"/>
      <c r="I15" s="82"/>
      <c r="J15" s="62"/>
      <c r="K15" s="82"/>
      <c r="L15" s="62"/>
      <c r="M15" s="62"/>
      <c r="N15" s="62"/>
      <c r="O15" s="61"/>
      <c r="P15" s="62"/>
      <c r="Q15" s="62"/>
      <c r="R15" s="62"/>
      <c r="S15" s="61"/>
      <c r="T15" s="62"/>
      <c r="U15" s="61"/>
      <c r="V15" s="62"/>
      <c r="W15" s="82"/>
      <c r="X15" s="62"/>
      <c r="Y15" s="61"/>
      <c r="Z15" s="62"/>
      <c r="AA15" s="83"/>
      <c r="AB15" s="62"/>
      <c r="AC15" s="83"/>
      <c r="AD15" s="62"/>
      <c r="AE15" s="62"/>
      <c r="AF15" s="62"/>
      <c r="AG15" s="83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83"/>
      <c r="AZ15" s="62"/>
      <c r="BA15" s="62"/>
      <c r="BB15" s="62"/>
      <c r="BC15" s="62"/>
      <c r="BD15" s="62"/>
      <c r="BE15" s="62"/>
      <c r="BF15" s="62"/>
      <c r="BG15" s="62"/>
      <c r="BH15" s="62"/>
      <c r="BI15" s="61"/>
      <c r="BJ15" s="62"/>
      <c r="BK15" s="61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3"/>
      <c r="CO15" s="62"/>
      <c r="CP15" s="62"/>
      <c r="CQ15" s="62"/>
      <c r="CR15" s="63"/>
      <c r="CS15" s="62"/>
      <c r="CT15" s="63"/>
      <c r="CU15" s="62"/>
      <c r="CV15" s="63"/>
      <c r="CW15" s="84"/>
    </row>
    <row r="16" spans="1:101" s="9" customFormat="1" ht="14.25" customHeight="1">
      <c r="A16" s="59"/>
      <c r="B16" s="60"/>
      <c r="C16" s="61"/>
      <c r="D16" s="62"/>
      <c r="E16" s="82"/>
      <c r="F16" s="62"/>
      <c r="G16" s="61"/>
      <c r="H16" s="62"/>
      <c r="I16" s="82"/>
      <c r="J16" s="62"/>
      <c r="K16" s="82"/>
      <c r="L16" s="62"/>
      <c r="M16" s="62"/>
      <c r="N16" s="62"/>
      <c r="O16" s="61"/>
      <c r="P16" s="62"/>
      <c r="Q16" s="62"/>
      <c r="R16" s="62"/>
      <c r="S16" s="61"/>
      <c r="T16" s="62"/>
      <c r="U16" s="61"/>
      <c r="V16" s="62"/>
      <c r="W16" s="82"/>
      <c r="X16" s="62"/>
      <c r="Y16" s="61"/>
      <c r="Z16" s="62"/>
      <c r="AA16" s="83"/>
      <c r="AB16" s="62"/>
      <c r="AC16" s="83"/>
      <c r="AD16" s="62"/>
      <c r="AE16" s="62"/>
      <c r="AF16" s="62"/>
      <c r="AG16" s="83"/>
      <c r="AH16" s="62"/>
      <c r="AI16" s="62"/>
      <c r="AJ16" s="62"/>
      <c r="AK16" s="83"/>
      <c r="AL16" s="62"/>
      <c r="AM16" s="83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83"/>
      <c r="AZ16" s="62"/>
      <c r="BA16" s="62"/>
      <c r="BB16" s="62"/>
      <c r="BC16" s="62"/>
      <c r="BD16" s="62"/>
      <c r="BE16" s="62"/>
      <c r="BF16" s="62"/>
      <c r="BG16" s="62"/>
      <c r="BH16" s="62"/>
      <c r="BI16" s="61"/>
      <c r="BJ16" s="62"/>
      <c r="BK16" s="61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3"/>
      <c r="CO16" s="62"/>
      <c r="CP16" s="62"/>
      <c r="CQ16" s="62"/>
      <c r="CR16" s="63"/>
      <c r="CS16" s="62"/>
      <c r="CT16" s="63"/>
      <c r="CU16" s="62"/>
      <c r="CV16" s="63"/>
      <c r="CW16" s="84"/>
    </row>
    <row r="17" spans="1:101" s="9" customFormat="1" ht="14.25" customHeight="1">
      <c r="A17" s="59"/>
      <c r="B17" s="60"/>
      <c r="C17" s="61"/>
      <c r="D17" s="62"/>
      <c r="E17" s="82"/>
      <c r="F17" s="62"/>
      <c r="G17" s="61"/>
      <c r="H17" s="62"/>
      <c r="I17" s="61"/>
      <c r="J17" s="62"/>
      <c r="K17" s="82"/>
      <c r="L17" s="62"/>
      <c r="M17" s="62"/>
      <c r="N17" s="62"/>
      <c r="O17" s="61"/>
      <c r="P17" s="62"/>
      <c r="Q17" s="62"/>
      <c r="R17" s="62"/>
      <c r="S17" s="61"/>
      <c r="T17" s="62"/>
      <c r="U17" s="61"/>
      <c r="V17" s="62"/>
      <c r="W17" s="61"/>
      <c r="X17" s="62"/>
      <c r="Y17" s="61"/>
      <c r="Z17" s="62"/>
      <c r="AA17" s="83"/>
      <c r="AB17" s="62"/>
      <c r="AC17" s="83"/>
      <c r="AD17" s="62"/>
      <c r="AE17" s="62"/>
      <c r="AF17" s="62"/>
      <c r="AG17" s="83"/>
      <c r="AH17" s="62"/>
      <c r="AI17" s="62"/>
      <c r="AJ17" s="62"/>
      <c r="AK17" s="83"/>
      <c r="AL17" s="62"/>
      <c r="AM17" s="83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83"/>
      <c r="AZ17" s="62"/>
      <c r="BA17" s="62"/>
      <c r="BB17" s="62"/>
      <c r="BC17" s="62"/>
      <c r="BD17" s="62"/>
      <c r="BE17" s="62"/>
      <c r="BF17" s="62"/>
      <c r="BG17" s="62"/>
      <c r="BH17" s="62"/>
      <c r="BI17" s="61"/>
      <c r="BJ17" s="62"/>
      <c r="BK17" s="61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3"/>
      <c r="CO17" s="62"/>
      <c r="CP17" s="62"/>
      <c r="CQ17" s="62"/>
      <c r="CR17" s="63"/>
      <c r="CS17" s="62"/>
      <c r="CT17" s="63"/>
      <c r="CU17" s="62"/>
      <c r="CV17" s="63"/>
      <c r="CW17" s="84"/>
    </row>
    <row r="18" spans="1:101" s="9" customFormat="1" ht="14.25" customHeight="1">
      <c r="A18" s="59"/>
      <c r="B18" s="60"/>
      <c r="C18" s="61"/>
      <c r="D18" s="62"/>
      <c r="E18" s="61"/>
      <c r="F18" s="62"/>
      <c r="G18" s="61"/>
      <c r="H18" s="62"/>
      <c r="I18" s="82"/>
      <c r="J18" s="62"/>
      <c r="K18" s="82"/>
      <c r="L18" s="62"/>
      <c r="M18" s="62"/>
      <c r="N18" s="62"/>
      <c r="O18" s="61"/>
      <c r="P18" s="62"/>
      <c r="Q18" s="62"/>
      <c r="R18" s="62"/>
      <c r="S18" s="61"/>
      <c r="T18" s="62"/>
      <c r="U18" s="61"/>
      <c r="V18" s="62"/>
      <c r="W18" s="82"/>
      <c r="X18" s="62"/>
      <c r="Y18" s="61"/>
      <c r="Z18" s="62"/>
      <c r="AA18" s="83"/>
      <c r="AB18" s="62"/>
      <c r="AC18" s="83"/>
      <c r="AD18" s="62"/>
      <c r="AE18" s="62"/>
      <c r="AF18" s="62"/>
      <c r="AG18" s="85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83"/>
      <c r="AZ18" s="62"/>
      <c r="BA18" s="62"/>
      <c r="BB18" s="62"/>
      <c r="BC18" s="62"/>
      <c r="BD18" s="62"/>
      <c r="BE18" s="62"/>
      <c r="BF18" s="62"/>
      <c r="BG18" s="62"/>
      <c r="BH18" s="62"/>
      <c r="BI18" s="61"/>
      <c r="BJ18" s="62"/>
      <c r="BK18" s="61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3"/>
      <c r="CO18" s="62"/>
      <c r="CP18" s="62"/>
      <c r="CQ18" s="62"/>
      <c r="CR18" s="63"/>
      <c r="CS18" s="62"/>
      <c r="CT18" s="63"/>
      <c r="CU18" s="62"/>
      <c r="CV18" s="63"/>
      <c r="CW18" s="84"/>
    </row>
    <row r="19" spans="1:101" s="9" customFormat="1" ht="14.25" customHeight="1">
      <c r="A19" s="59"/>
      <c r="B19" s="60"/>
      <c r="C19" s="61"/>
      <c r="D19" s="62"/>
      <c r="E19" s="61"/>
      <c r="F19" s="62"/>
      <c r="G19" s="61"/>
      <c r="H19" s="62"/>
      <c r="I19" s="82"/>
      <c r="J19" s="62"/>
      <c r="K19" s="82"/>
      <c r="L19" s="62"/>
      <c r="M19" s="62"/>
      <c r="N19" s="62"/>
      <c r="O19" s="61"/>
      <c r="P19" s="62"/>
      <c r="Q19" s="62"/>
      <c r="R19" s="62"/>
      <c r="S19" s="61"/>
      <c r="T19" s="62"/>
      <c r="U19" s="61"/>
      <c r="V19" s="62"/>
      <c r="W19" s="61"/>
      <c r="X19" s="62"/>
      <c r="Y19" s="61"/>
      <c r="Z19" s="62"/>
      <c r="AA19" s="62"/>
      <c r="AB19" s="62"/>
      <c r="AC19" s="83"/>
      <c r="AD19" s="62"/>
      <c r="AE19" s="62"/>
      <c r="AF19" s="62"/>
      <c r="AG19" s="83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83"/>
      <c r="AZ19" s="62"/>
      <c r="BA19" s="62"/>
      <c r="BB19" s="62"/>
      <c r="BC19" s="62"/>
      <c r="BD19" s="62"/>
      <c r="BE19" s="62"/>
      <c r="BF19" s="62"/>
      <c r="BG19" s="62"/>
      <c r="BH19" s="62"/>
      <c r="BI19" s="61"/>
      <c r="BJ19" s="62"/>
      <c r="BK19" s="61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3"/>
      <c r="CO19" s="62"/>
      <c r="CP19" s="62"/>
      <c r="CQ19" s="62"/>
      <c r="CR19" s="63"/>
      <c r="CS19" s="62"/>
      <c r="CT19" s="63"/>
      <c r="CU19" s="62"/>
      <c r="CV19" s="63"/>
      <c r="CW19" s="84"/>
    </row>
    <row r="20" spans="1:101" s="9" customFormat="1" ht="14.25" customHeight="1">
      <c r="A20" s="59"/>
      <c r="B20" s="60"/>
      <c r="C20" s="61"/>
      <c r="D20" s="62"/>
      <c r="E20" s="82"/>
      <c r="F20" s="62"/>
      <c r="G20" s="61"/>
      <c r="H20" s="62"/>
      <c r="I20" s="82"/>
      <c r="J20" s="62"/>
      <c r="K20" s="82"/>
      <c r="L20" s="62"/>
      <c r="M20" s="62"/>
      <c r="N20" s="62"/>
      <c r="O20" s="61"/>
      <c r="P20" s="62"/>
      <c r="Q20" s="62"/>
      <c r="R20" s="62"/>
      <c r="S20" s="61"/>
      <c r="T20" s="62"/>
      <c r="U20" s="61"/>
      <c r="V20" s="62"/>
      <c r="W20" s="82"/>
      <c r="X20" s="62"/>
      <c r="Y20" s="61"/>
      <c r="Z20" s="62"/>
      <c r="AA20" s="83"/>
      <c r="AB20" s="62"/>
      <c r="AC20" s="83"/>
      <c r="AD20" s="62"/>
      <c r="AE20" s="62"/>
      <c r="AF20" s="62"/>
      <c r="AG20" s="83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83"/>
      <c r="AZ20" s="62"/>
      <c r="BA20" s="62"/>
      <c r="BB20" s="62"/>
      <c r="BC20" s="62"/>
      <c r="BD20" s="62"/>
      <c r="BE20" s="62"/>
      <c r="BF20" s="62"/>
      <c r="BG20" s="62"/>
      <c r="BH20" s="62"/>
      <c r="BI20" s="61"/>
      <c r="BJ20" s="62"/>
      <c r="BK20" s="61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3"/>
      <c r="CO20" s="62"/>
      <c r="CP20" s="62"/>
      <c r="CQ20" s="62"/>
      <c r="CR20" s="63"/>
      <c r="CS20" s="62"/>
      <c r="CT20" s="63"/>
      <c r="CU20" s="62"/>
      <c r="CV20" s="63"/>
      <c r="CW20" s="84"/>
    </row>
    <row r="21" spans="1:101" s="9" customFormat="1" ht="14.25" customHeight="1">
      <c r="A21" s="59"/>
      <c r="B21" s="60"/>
      <c r="C21" s="82"/>
      <c r="D21" s="62"/>
      <c r="E21" s="82"/>
      <c r="F21" s="62"/>
      <c r="G21" s="61"/>
      <c r="H21" s="62"/>
      <c r="I21" s="61"/>
      <c r="J21" s="62"/>
      <c r="K21" s="82"/>
      <c r="L21" s="62"/>
      <c r="M21" s="62"/>
      <c r="N21" s="62"/>
      <c r="O21" s="61"/>
      <c r="P21" s="62"/>
      <c r="Q21" s="62"/>
      <c r="R21" s="62"/>
      <c r="S21" s="61"/>
      <c r="T21" s="62"/>
      <c r="U21" s="61"/>
      <c r="V21" s="62"/>
      <c r="W21" s="82"/>
      <c r="X21" s="62"/>
      <c r="Y21" s="61"/>
      <c r="Z21" s="62"/>
      <c r="AA21" s="83"/>
      <c r="AB21" s="62"/>
      <c r="AC21" s="62"/>
      <c r="AD21" s="62"/>
      <c r="AE21" s="62"/>
      <c r="AF21" s="62"/>
      <c r="AG21" s="83"/>
      <c r="AH21" s="62"/>
      <c r="AI21" s="62"/>
      <c r="AJ21" s="62"/>
      <c r="AK21" s="83"/>
      <c r="AL21" s="62"/>
      <c r="AM21" s="83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83"/>
      <c r="AZ21" s="62"/>
      <c r="BA21" s="62"/>
      <c r="BB21" s="62"/>
      <c r="BC21" s="62"/>
      <c r="BD21" s="62"/>
      <c r="BE21" s="62"/>
      <c r="BF21" s="62"/>
      <c r="BG21" s="62"/>
      <c r="BH21" s="62"/>
      <c r="BI21" s="61"/>
      <c r="BJ21" s="62"/>
      <c r="BK21" s="61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3"/>
      <c r="CO21" s="62"/>
      <c r="CP21" s="62"/>
      <c r="CQ21" s="62"/>
      <c r="CR21" s="63"/>
      <c r="CS21" s="62"/>
      <c r="CT21" s="63"/>
      <c r="CU21" s="62"/>
      <c r="CV21" s="63"/>
      <c r="CW21" s="84"/>
    </row>
    <row r="22" spans="1:101" s="9" customFormat="1" ht="14.25" customHeight="1">
      <c r="A22" s="59"/>
      <c r="B22" s="60"/>
      <c r="C22" s="61"/>
      <c r="D22" s="62"/>
      <c r="E22" s="61"/>
      <c r="F22" s="62"/>
      <c r="G22" s="61"/>
      <c r="H22" s="62"/>
      <c r="I22" s="82"/>
      <c r="J22" s="62"/>
      <c r="K22" s="61"/>
      <c r="L22" s="62"/>
      <c r="M22" s="62"/>
      <c r="N22" s="62"/>
      <c r="O22" s="61"/>
      <c r="P22" s="62"/>
      <c r="Q22" s="62"/>
      <c r="R22" s="62"/>
      <c r="S22" s="61"/>
      <c r="T22" s="62"/>
      <c r="U22" s="61"/>
      <c r="V22" s="62"/>
      <c r="W22" s="61"/>
      <c r="X22" s="62"/>
      <c r="Y22" s="61"/>
      <c r="Z22" s="62"/>
      <c r="AA22" s="83"/>
      <c r="AB22" s="62"/>
      <c r="AC22" s="83"/>
      <c r="AD22" s="62"/>
      <c r="AE22" s="62"/>
      <c r="AF22" s="62"/>
      <c r="AG22" s="85"/>
      <c r="AH22" s="62"/>
      <c r="AI22" s="62"/>
      <c r="AJ22" s="62"/>
      <c r="AK22" s="83"/>
      <c r="AL22" s="62"/>
      <c r="AM22" s="83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83"/>
      <c r="AZ22" s="62"/>
      <c r="BA22" s="62"/>
      <c r="BB22" s="62"/>
      <c r="BC22" s="62"/>
      <c r="BD22" s="62"/>
      <c r="BE22" s="62"/>
      <c r="BF22" s="62"/>
      <c r="BG22" s="62"/>
      <c r="BH22" s="62"/>
      <c r="BI22" s="61"/>
      <c r="BJ22" s="62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3"/>
      <c r="CO22" s="62"/>
      <c r="CP22" s="62"/>
      <c r="CQ22" s="62"/>
      <c r="CR22" s="63"/>
      <c r="CS22" s="62"/>
      <c r="CT22" s="63"/>
      <c r="CU22" s="62"/>
      <c r="CV22" s="63"/>
      <c r="CW22" s="84"/>
    </row>
    <row r="23" spans="1:101" s="9" customFormat="1" ht="14.25" customHeight="1">
      <c r="A23" s="59"/>
      <c r="B23" s="60"/>
      <c r="C23" s="61"/>
      <c r="D23" s="62"/>
      <c r="E23" s="82"/>
      <c r="F23" s="62"/>
      <c r="G23" s="61"/>
      <c r="H23" s="62"/>
      <c r="I23" s="82"/>
      <c r="J23" s="62"/>
      <c r="K23" s="82"/>
      <c r="L23" s="62"/>
      <c r="M23" s="62"/>
      <c r="N23" s="62"/>
      <c r="O23" s="61"/>
      <c r="P23" s="62"/>
      <c r="Q23" s="62"/>
      <c r="R23" s="62"/>
      <c r="S23" s="61"/>
      <c r="T23" s="62"/>
      <c r="U23" s="61"/>
      <c r="V23" s="62"/>
      <c r="W23" s="61"/>
      <c r="X23" s="62"/>
      <c r="Y23" s="61"/>
      <c r="Z23" s="62"/>
      <c r="AA23" s="83"/>
      <c r="AB23" s="62"/>
      <c r="AC23" s="83"/>
      <c r="AD23" s="62"/>
      <c r="AE23" s="62"/>
      <c r="AF23" s="62"/>
      <c r="AG23" s="85"/>
      <c r="AH23" s="62"/>
      <c r="AI23" s="62"/>
      <c r="AJ23" s="62"/>
      <c r="AK23" s="83"/>
      <c r="AL23" s="62"/>
      <c r="AM23" s="83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83"/>
      <c r="AZ23" s="62"/>
      <c r="BA23" s="62"/>
      <c r="BB23" s="62"/>
      <c r="BC23" s="62"/>
      <c r="BD23" s="62"/>
      <c r="BE23" s="62"/>
      <c r="BF23" s="62"/>
      <c r="BG23" s="62"/>
      <c r="BH23" s="62"/>
      <c r="BI23" s="61"/>
      <c r="BJ23" s="62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3"/>
      <c r="CO23" s="62"/>
      <c r="CP23" s="62"/>
      <c r="CQ23" s="62"/>
      <c r="CR23" s="63"/>
      <c r="CS23" s="62"/>
      <c r="CT23" s="63"/>
      <c r="CU23" s="62"/>
      <c r="CV23" s="63"/>
      <c r="CW23" s="84"/>
    </row>
    <row r="24" spans="1:101" s="9" customFormat="1" ht="14.25" customHeight="1">
      <c r="A24" s="59"/>
      <c r="B24" s="60"/>
      <c r="C24" s="61"/>
      <c r="D24" s="62"/>
      <c r="E24" s="61"/>
      <c r="F24" s="62"/>
      <c r="G24" s="61"/>
      <c r="H24" s="62"/>
      <c r="I24" s="82"/>
      <c r="J24" s="62"/>
      <c r="K24" s="82"/>
      <c r="L24" s="62"/>
      <c r="M24" s="62"/>
      <c r="N24" s="62"/>
      <c r="O24" s="61"/>
      <c r="P24" s="62"/>
      <c r="Q24" s="62"/>
      <c r="R24" s="62"/>
      <c r="S24" s="61"/>
      <c r="T24" s="62"/>
      <c r="U24" s="61"/>
      <c r="V24" s="62"/>
      <c r="W24" s="82"/>
      <c r="X24" s="62"/>
      <c r="Y24" s="61"/>
      <c r="Z24" s="62"/>
      <c r="AA24" s="62"/>
      <c r="AB24" s="62"/>
      <c r="AC24" s="83"/>
      <c r="AD24" s="62"/>
      <c r="AE24" s="62"/>
      <c r="AF24" s="62"/>
      <c r="AG24" s="83"/>
      <c r="AH24" s="62"/>
      <c r="AI24" s="62"/>
      <c r="AJ24" s="62"/>
      <c r="AK24" s="83"/>
      <c r="AL24" s="62"/>
      <c r="AM24" s="83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83"/>
      <c r="AZ24" s="62"/>
      <c r="BA24" s="62"/>
      <c r="BB24" s="62"/>
      <c r="BC24" s="62"/>
      <c r="BD24" s="62"/>
      <c r="BE24" s="62"/>
      <c r="BF24" s="62"/>
      <c r="BG24" s="62"/>
      <c r="BH24" s="62"/>
      <c r="BI24" s="61"/>
      <c r="BJ24" s="62"/>
      <c r="BK24" s="61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3"/>
      <c r="CO24" s="62"/>
      <c r="CP24" s="62"/>
      <c r="CQ24" s="62"/>
      <c r="CR24" s="63"/>
      <c r="CS24" s="62"/>
      <c r="CT24" s="63"/>
      <c r="CU24" s="62"/>
      <c r="CV24" s="63"/>
      <c r="CW24" s="84"/>
    </row>
    <row r="25" spans="1:101" s="9" customFormat="1" ht="14.25" customHeight="1">
      <c r="A25" s="59"/>
      <c r="B25" s="60"/>
      <c r="C25" s="61"/>
      <c r="D25" s="62"/>
      <c r="E25" s="61"/>
      <c r="F25" s="62"/>
      <c r="G25" s="61"/>
      <c r="H25" s="62"/>
      <c r="I25" s="61"/>
      <c r="J25" s="62"/>
      <c r="K25" s="82"/>
      <c r="L25" s="62"/>
      <c r="M25" s="62"/>
      <c r="N25" s="62"/>
      <c r="O25" s="61"/>
      <c r="P25" s="62"/>
      <c r="Q25" s="62"/>
      <c r="R25" s="62"/>
      <c r="S25" s="61"/>
      <c r="T25" s="62"/>
      <c r="U25" s="61"/>
      <c r="V25" s="62"/>
      <c r="W25" s="61"/>
      <c r="X25" s="62"/>
      <c r="Y25" s="61"/>
      <c r="Z25" s="62"/>
      <c r="AA25" s="62"/>
      <c r="AB25" s="62"/>
      <c r="AC25" s="83"/>
      <c r="AD25" s="62"/>
      <c r="AE25" s="62"/>
      <c r="AF25" s="62"/>
      <c r="AG25" s="83"/>
      <c r="AH25" s="62"/>
      <c r="AI25" s="62"/>
      <c r="AJ25" s="62"/>
      <c r="AK25" s="83"/>
      <c r="AL25" s="62"/>
      <c r="AM25" s="83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83"/>
      <c r="AZ25" s="62"/>
      <c r="BA25" s="62"/>
      <c r="BB25" s="62"/>
      <c r="BC25" s="62"/>
      <c r="BD25" s="62"/>
      <c r="BE25" s="62"/>
      <c r="BF25" s="62"/>
      <c r="BG25" s="62"/>
      <c r="BH25" s="62"/>
      <c r="BI25" s="61"/>
      <c r="BJ25" s="62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3"/>
      <c r="CO25" s="62"/>
      <c r="CP25" s="62"/>
      <c r="CQ25" s="62"/>
      <c r="CR25" s="63"/>
      <c r="CS25" s="62"/>
      <c r="CT25" s="63"/>
      <c r="CU25" s="62"/>
      <c r="CV25" s="63"/>
      <c r="CW25" s="84"/>
    </row>
    <row r="26" spans="1:101" s="9" customFormat="1" ht="14.25" customHeight="1">
      <c r="A26" s="59"/>
      <c r="B26" s="60"/>
      <c r="C26" s="61"/>
      <c r="D26" s="62"/>
      <c r="E26" s="61"/>
      <c r="F26" s="62"/>
      <c r="G26" s="61"/>
      <c r="H26" s="62"/>
      <c r="I26" s="82"/>
      <c r="J26" s="62"/>
      <c r="K26" s="82"/>
      <c r="L26" s="62"/>
      <c r="M26" s="62"/>
      <c r="N26" s="62"/>
      <c r="O26" s="61"/>
      <c r="P26" s="62"/>
      <c r="Q26" s="62"/>
      <c r="R26" s="62"/>
      <c r="S26" s="61"/>
      <c r="T26" s="62"/>
      <c r="U26" s="61"/>
      <c r="V26" s="62"/>
      <c r="W26" s="82"/>
      <c r="X26" s="62"/>
      <c r="Y26" s="61"/>
      <c r="Z26" s="62"/>
      <c r="AA26" s="83"/>
      <c r="AB26" s="62"/>
      <c r="AC26" s="83"/>
      <c r="AD26" s="62"/>
      <c r="AE26" s="62"/>
      <c r="AF26" s="62"/>
      <c r="AG26" s="83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83"/>
      <c r="AZ26" s="62"/>
      <c r="BA26" s="62"/>
      <c r="BB26" s="62"/>
      <c r="BC26" s="62"/>
      <c r="BD26" s="62"/>
      <c r="BE26" s="62"/>
      <c r="BF26" s="62"/>
      <c r="BG26" s="62"/>
      <c r="BH26" s="62"/>
      <c r="BI26" s="61"/>
      <c r="BJ26" s="62"/>
      <c r="BK26" s="61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3"/>
      <c r="CO26" s="62"/>
      <c r="CP26" s="62"/>
      <c r="CQ26" s="62"/>
      <c r="CR26" s="63"/>
      <c r="CS26" s="62"/>
      <c r="CT26" s="63"/>
      <c r="CU26" s="62"/>
      <c r="CV26" s="63"/>
      <c r="CW26" s="84"/>
    </row>
    <row r="27" spans="1:101" s="9" customFormat="1" ht="14.25" customHeight="1">
      <c r="A27" s="59"/>
      <c r="B27" s="60"/>
      <c r="C27" s="61"/>
      <c r="D27" s="62"/>
      <c r="E27" s="82"/>
      <c r="F27" s="62"/>
      <c r="G27" s="61"/>
      <c r="H27" s="62"/>
      <c r="I27" s="82"/>
      <c r="J27" s="62"/>
      <c r="K27" s="82"/>
      <c r="L27" s="62"/>
      <c r="M27" s="62"/>
      <c r="N27" s="62"/>
      <c r="O27" s="61"/>
      <c r="P27" s="62"/>
      <c r="Q27" s="62"/>
      <c r="R27" s="62"/>
      <c r="S27" s="61"/>
      <c r="T27" s="62"/>
      <c r="U27" s="61"/>
      <c r="V27" s="62"/>
      <c r="W27" s="82"/>
      <c r="X27" s="62"/>
      <c r="Y27" s="61"/>
      <c r="Z27" s="62"/>
      <c r="AA27" s="83"/>
      <c r="AB27" s="62"/>
      <c r="AC27" s="83"/>
      <c r="AD27" s="62"/>
      <c r="AE27" s="62"/>
      <c r="AF27" s="62"/>
      <c r="AG27" s="83"/>
      <c r="AH27" s="62"/>
      <c r="AI27" s="62"/>
      <c r="AJ27" s="62"/>
      <c r="AK27" s="83"/>
      <c r="AL27" s="62"/>
      <c r="AM27" s="83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83"/>
      <c r="AZ27" s="62"/>
      <c r="BA27" s="62"/>
      <c r="BB27" s="62"/>
      <c r="BC27" s="62"/>
      <c r="BD27" s="62"/>
      <c r="BE27" s="62"/>
      <c r="BF27" s="62"/>
      <c r="BG27" s="62"/>
      <c r="BH27" s="62"/>
      <c r="BI27" s="61"/>
      <c r="BJ27" s="62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3"/>
      <c r="CO27" s="62"/>
      <c r="CP27" s="62"/>
      <c r="CQ27" s="62"/>
      <c r="CR27" s="63"/>
      <c r="CS27" s="62"/>
      <c r="CT27" s="63"/>
      <c r="CU27" s="62"/>
      <c r="CV27" s="63"/>
      <c r="CW27" s="84"/>
    </row>
    <row r="28" spans="1:101" s="9" customFormat="1" ht="14.25" customHeight="1">
      <c r="A28" s="59"/>
      <c r="B28" s="60"/>
      <c r="C28" s="61"/>
      <c r="D28" s="62"/>
      <c r="E28" s="61"/>
      <c r="F28" s="62"/>
      <c r="G28" s="61"/>
      <c r="H28" s="62"/>
      <c r="I28" s="82"/>
      <c r="J28" s="62"/>
      <c r="K28" s="82"/>
      <c r="L28" s="62"/>
      <c r="M28" s="62"/>
      <c r="N28" s="62"/>
      <c r="O28" s="61"/>
      <c r="P28" s="62"/>
      <c r="Q28" s="62"/>
      <c r="R28" s="62"/>
      <c r="S28" s="61"/>
      <c r="T28" s="62"/>
      <c r="U28" s="61"/>
      <c r="V28" s="62"/>
      <c r="W28" s="61"/>
      <c r="X28" s="62"/>
      <c r="Y28" s="61"/>
      <c r="Z28" s="62"/>
      <c r="AA28" s="83"/>
      <c r="AB28" s="62"/>
      <c r="AC28" s="83"/>
      <c r="AD28" s="62"/>
      <c r="AE28" s="62"/>
      <c r="AF28" s="62"/>
      <c r="AG28" s="83"/>
      <c r="AH28" s="62"/>
      <c r="AI28" s="62"/>
      <c r="AJ28" s="62"/>
      <c r="AK28" s="83"/>
      <c r="AL28" s="62"/>
      <c r="AM28" s="83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83"/>
      <c r="AZ28" s="62"/>
      <c r="BA28" s="62"/>
      <c r="BB28" s="62"/>
      <c r="BC28" s="62"/>
      <c r="BD28" s="62"/>
      <c r="BE28" s="62"/>
      <c r="BF28" s="62"/>
      <c r="BG28" s="62"/>
      <c r="BH28" s="62"/>
      <c r="BI28" s="61"/>
      <c r="BJ28" s="62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3"/>
      <c r="CO28" s="62"/>
      <c r="CP28" s="62"/>
      <c r="CQ28" s="62"/>
      <c r="CR28" s="63"/>
      <c r="CS28" s="62"/>
      <c r="CT28" s="63"/>
      <c r="CU28" s="62"/>
      <c r="CV28" s="63"/>
      <c r="CW28" s="84"/>
    </row>
    <row r="29" spans="1:101" s="9" customFormat="1" ht="14.25" customHeight="1">
      <c r="A29" s="59"/>
      <c r="B29" s="60"/>
      <c r="C29" s="61"/>
      <c r="D29" s="62"/>
      <c r="E29" s="82"/>
      <c r="F29" s="62"/>
      <c r="G29" s="61"/>
      <c r="H29" s="62"/>
      <c r="I29" s="61"/>
      <c r="J29" s="62"/>
      <c r="K29" s="82"/>
      <c r="L29" s="62"/>
      <c r="M29" s="62"/>
      <c r="N29" s="62"/>
      <c r="O29" s="61"/>
      <c r="P29" s="62"/>
      <c r="Q29" s="62"/>
      <c r="R29" s="62"/>
      <c r="S29" s="61"/>
      <c r="T29" s="62"/>
      <c r="U29" s="61"/>
      <c r="V29" s="62"/>
      <c r="W29" s="82"/>
      <c r="X29" s="62"/>
      <c r="Y29" s="61"/>
      <c r="Z29" s="62"/>
      <c r="AA29" s="83"/>
      <c r="AB29" s="62"/>
      <c r="AC29" s="83"/>
      <c r="AD29" s="62"/>
      <c r="AE29" s="62"/>
      <c r="AF29" s="62"/>
      <c r="AG29" s="83"/>
      <c r="AH29" s="62"/>
      <c r="AI29" s="62"/>
      <c r="AJ29" s="62"/>
      <c r="AK29" s="83"/>
      <c r="AL29" s="62"/>
      <c r="AM29" s="83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83"/>
      <c r="AZ29" s="62"/>
      <c r="BA29" s="62"/>
      <c r="BB29" s="62"/>
      <c r="BC29" s="62"/>
      <c r="BD29" s="62"/>
      <c r="BE29" s="62"/>
      <c r="BF29" s="62"/>
      <c r="BG29" s="62"/>
      <c r="BH29" s="62"/>
      <c r="BI29" s="61"/>
      <c r="BJ29" s="62"/>
      <c r="BK29" s="61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3"/>
      <c r="CO29" s="62"/>
      <c r="CP29" s="62"/>
      <c r="CQ29" s="62"/>
      <c r="CR29" s="63"/>
      <c r="CS29" s="62"/>
      <c r="CT29" s="63"/>
      <c r="CU29" s="62"/>
      <c r="CV29" s="63"/>
      <c r="CW29" s="84"/>
    </row>
    <row r="30" spans="1:101" s="9" customFormat="1" ht="14.25" customHeight="1">
      <c r="A30" s="59"/>
      <c r="B30" s="60"/>
      <c r="C30" s="61"/>
      <c r="D30" s="62"/>
      <c r="E30" s="82"/>
      <c r="F30" s="62"/>
      <c r="G30" s="61"/>
      <c r="H30" s="62"/>
      <c r="I30" s="61"/>
      <c r="J30" s="62"/>
      <c r="K30" s="82"/>
      <c r="L30" s="62"/>
      <c r="M30" s="62"/>
      <c r="N30" s="62"/>
      <c r="O30" s="61"/>
      <c r="P30" s="62"/>
      <c r="Q30" s="62"/>
      <c r="R30" s="62"/>
      <c r="S30" s="61"/>
      <c r="T30" s="62"/>
      <c r="U30" s="61"/>
      <c r="V30" s="62"/>
      <c r="W30" s="82"/>
      <c r="X30" s="62"/>
      <c r="Y30" s="61"/>
      <c r="Z30" s="62"/>
      <c r="AA30" s="62"/>
      <c r="AB30" s="62"/>
      <c r="AC30" s="83"/>
      <c r="AD30" s="62"/>
      <c r="AE30" s="62"/>
      <c r="AF30" s="62"/>
      <c r="AG30" s="83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83"/>
      <c r="AZ30" s="62"/>
      <c r="BA30" s="62"/>
      <c r="BB30" s="62"/>
      <c r="BC30" s="62"/>
      <c r="BD30" s="62"/>
      <c r="BE30" s="62"/>
      <c r="BF30" s="62"/>
      <c r="BG30" s="62"/>
      <c r="BH30" s="62"/>
      <c r="BI30" s="61"/>
      <c r="BJ30" s="62"/>
      <c r="BK30" s="61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3"/>
      <c r="CO30" s="62"/>
      <c r="CP30" s="62"/>
      <c r="CQ30" s="62"/>
      <c r="CR30" s="63"/>
      <c r="CS30" s="62"/>
      <c r="CT30" s="63"/>
      <c r="CU30" s="62"/>
      <c r="CV30" s="63"/>
      <c r="CW30" s="84"/>
    </row>
    <row r="31" spans="1:101" s="9" customFormat="1" ht="14.25" customHeight="1">
      <c r="A31" s="59"/>
      <c r="B31" s="60"/>
      <c r="C31" s="61"/>
      <c r="D31" s="62"/>
      <c r="E31" s="61"/>
      <c r="F31" s="62"/>
      <c r="G31" s="61"/>
      <c r="H31" s="62"/>
      <c r="I31" s="61"/>
      <c r="J31" s="62"/>
      <c r="K31" s="82"/>
      <c r="L31" s="62"/>
      <c r="M31" s="62"/>
      <c r="N31" s="62"/>
      <c r="O31" s="61"/>
      <c r="P31" s="62"/>
      <c r="Q31" s="62"/>
      <c r="R31" s="62"/>
      <c r="S31" s="61"/>
      <c r="T31" s="62"/>
      <c r="U31" s="61"/>
      <c r="V31" s="62"/>
      <c r="W31" s="61"/>
      <c r="X31" s="62"/>
      <c r="Y31" s="61"/>
      <c r="Z31" s="62"/>
      <c r="AA31" s="83"/>
      <c r="AB31" s="62"/>
      <c r="AC31" s="62"/>
      <c r="AD31" s="62"/>
      <c r="AE31" s="62"/>
      <c r="AF31" s="62"/>
      <c r="AG31" s="85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83"/>
      <c r="AZ31" s="62"/>
      <c r="BA31" s="62"/>
      <c r="BB31" s="62"/>
      <c r="BC31" s="62"/>
      <c r="BD31" s="62"/>
      <c r="BE31" s="62"/>
      <c r="BF31" s="62"/>
      <c r="BG31" s="62"/>
      <c r="BH31" s="62"/>
      <c r="BI31" s="61"/>
      <c r="BJ31" s="62"/>
      <c r="BK31" s="61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3"/>
      <c r="CO31" s="62"/>
      <c r="CP31" s="62"/>
      <c r="CQ31" s="62"/>
      <c r="CR31" s="63"/>
      <c r="CS31" s="62"/>
      <c r="CT31" s="63"/>
      <c r="CU31" s="62"/>
      <c r="CV31" s="63"/>
      <c r="CW31" s="84"/>
    </row>
    <row r="32" spans="1:101" s="9" customFormat="1" ht="14.25" customHeight="1">
      <c r="A32" s="59"/>
      <c r="B32" s="60"/>
      <c r="C32" s="61"/>
      <c r="D32" s="62"/>
      <c r="E32" s="82"/>
      <c r="F32" s="62"/>
      <c r="G32" s="61"/>
      <c r="H32" s="62"/>
      <c r="I32" s="82"/>
      <c r="J32" s="62"/>
      <c r="K32" s="82"/>
      <c r="L32" s="62"/>
      <c r="M32" s="62"/>
      <c r="N32" s="62"/>
      <c r="O32" s="61"/>
      <c r="P32" s="62"/>
      <c r="Q32" s="62"/>
      <c r="R32" s="62"/>
      <c r="S32" s="61"/>
      <c r="T32" s="62"/>
      <c r="U32" s="61"/>
      <c r="V32" s="62"/>
      <c r="W32" s="82"/>
      <c r="X32" s="62"/>
      <c r="Y32" s="61"/>
      <c r="Z32" s="62"/>
      <c r="AA32" s="83"/>
      <c r="AB32" s="62"/>
      <c r="AC32" s="83"/>
      <c r="AD32" s="62"/>
      <c r="AE32" s="62"/>
      <c r="AF32" s="62"/>
      <c r="AG32" s="85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83"/>
      <c r="AZ32" s="62"/>
      <c r="BA32" s="62"/>
      <c r="BB32" s="62"/>
      <c r="BC32" s="62"/>
      <c r="BD32" s="62"/>
      <c r="BE32" s="62"/>
      <c r="BF32" s="62"/>
      <c r="BG32" s="62"/>
      <c r="BH32" s="62"/>
      <c r="BI32" s="61"/>
      <c r="BJ32" s="62"/>
      <c r="BK32" s="61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3"/>
      <c r="CO32" s="62"/>
      <c r="CP32" s="62"/>
      <c r="CQ32" s="62"/>
      <c r="CR32" s="63"/>
      <c r="CS32" s="62"/>
      <c r="CT32" s="63"/>
      <c r="CU32" s="62"/>
      <c r="CV32" s="63"/>
      <c r="CW32" s="84"/>
    </row>
    <row r="33" spans="1:101" s="9" customFormat="1" ht="14.25" customHeight="1">
      <c r="A33" s="59"/>
      <c r="B33" s="60"/>
      <c r="C33" s="82"/>
      <c r="D33" s="62"/>
      <c r="E33" s="82"/>
      <c r="F33" s="62"/>
      <c r="G33" s="61"/>
      <c r="H33" s="62"/>
      <c r="I33" s="82"/>
      <c r="J33" s="62"/>
      <c r="K33" s="82"/>
      <c r="L33" s="62"/>
      <c r="M33" s="62"/>
      <c r="N33" s="62"/>
      <c r="O33" s="61"/>
      <c r="P33" s="62"/>
      <c r="Q33" s="62"/>
      <c r="R33" s="62"/>
      <c r="S33" s="61"/>
      <c r="T33" s="62"/>
      <c r="U33" s="61"/>
      <c r="V33" s="62"/>
      <c r="W33" s="82"/>
      <c r="X33" s="62"/>
      <c r="Y33" s="61"/>
      <c r="Z33" s="62"/>
      <c r="AA33" s="83"/>
      <c r="AB33" s="62"/>
      <c r="AC33" s="83"/>
      <c r="AD33" s="62"/>
      <c r="AE33" s="62"/>
      <c r="AF33" s="62"/>
      <c r="AG33" s="83"/>
      <c r="AH33" s="62"/>
      <c r="AI33" s="62"/>
      <c r="AJ33" s="62"/>
      <c r="AK33" s="83"/>
      <c r="AL33" s="62"/>
      <c r="AM33" s="83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83"/>
      <c r="AZ33" s="62"/>
      <c r="BA33" s="62"/>
      <c r="BB33" s="62"/>
      <c r="BC33" s="62"/>
      <c r="BD33" s="62"/>
      <c r="BE33" s="62"/>
      <c r="BF33" s="62"/>
      <c r="BG33" s="62"/>
      <c r="BH33" s="62"/>
      <c r="BI33" s="61"/>
      <c r="BJ33" s="62"/>
      <c r="BK33" s="61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3"/>
      <c r="CO33" s="62"/>
      <c r="CP33" s="62"/>
      <c r="CQ33" s="62"/>
      <c r="CR33" s="63"/>
      <c r="CS33" s="62"/>
      <c r="CT33" s="63"/>
      <c r="CU33" s="62"/>
      <c r="CV33" s="63"/>
      <c r="CW33" s="84"/>
    </row>
    <row r="34" spans="1:101" s="9" customFormat="1" ht="14.25" customHeight="1">
      <c r="A34" s="59"/>
      <c r="B34" s="60"/>
      <c r="C34" s="61"/>
      <c r="D34" s="62"/>
      <c r="E34" s="61"/>
      <c r="F34" s="62"/>
      <c r="G34" s="61"/>
      <c r="H34" s="62"/>
      <c r="I34" s="61"/>
      <c r="J34" s="62"/>
      <c r="K34" s="61"/>
      <c r="L34" s="62"/>
      <c r="M34" s="62"/>
      <c r="N34" s="62"/>
      <c r="O34" s="61"/>
      <c r="P34" s="62"/>
      <c r="Q34" s="62"/>
      <c r="R34" s="62"/>
      <c r="S34" s="61"/>
      <c r="T34" s="62"/>
      <c r="U34" s="61"/>
      <c r="V34" s="62"/>
      <c r="W34" s="61"/>
      <c r="X34" s="62"/>
      <c r="Y34" s="61"/>
      <c r="Z34" s="62"/>
      <c r="AA34" s="62"/>
      <c r="AB34" s="62"/>
      <c r="AC34" s="83"/>
      <c r="AD34" s="62"/>
      <c r="AE34" s="62"/>
      <c r="AF34" s="62"/>
      <c r="AG34" s="83"/>
      <c r="AH34" s="62"/>
      <c r="AI34" s="62"/>
      <c r="AJ34" s="62"/>
      <c r="AK34" s="83"/>
      <c r="AL34" s="62"/>
      <c r="AM34" s="83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83"/>
      <c r="AZ34" s="62"/>
      <c r="BA34" s="62"/>
      <c r="BB34" s="62"/>
      <c r="BC34" s="62"/>
      <c r="BD34" s="62"/>
      <c r="BE34" s="62"/>
      <c r="BF34" s="62"/>
      <c r="BG34" s="62"/>
      <c r="BH34" s="62"/>
      <c r="BI34" s="61"/>
      <c r="BJ34" s="62"/>
      <c r="BK34" s="61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3"/>
      <c r="CO34" s="62"/>
      <c r="CP34" s="62"/>
      <c r="CQ34" s="62"/>
      <c r="CR34" s="63"/>
      <c r="CS34" s="62"/>
      <c r="CT34" s="63"/>
      <c r="CU34" s="62"/>
      <c r="CV34" s="63"/>
      <c r="CW34" s="84"/>
    </row>
    <row r="35" spans="1:101" s="9" customFormat="1" ht="14.25" customHeight="1">
      <c r="A35" s="59"/>
      <c r="B35" s="60"/>
      <c r="C35" s="61"/>
      <c r="D35" s="62"/>
      <c r="E35" s="61"/>
      <c r="F35" s="62"/>
      <c r="G35" s="61"/>
      <c r="H35" s="62"/>
      <c r="I35" s="61"/>
      <c r="J35" s="62"/>
      <c r="K35" s="82"/>
      <c r="L35" s="62"/>
      <c r="M35" s="62"/>
      <c r="N35" s="62"/>
      <c r="O35" s="61"/>
      <c r="P35" s="62"/>
      <c r="Q35" s="62"/>
      <c r="R35" s="62"/>
      <c r="S35" s="61"/>
      <c r="T35" s="62"/>
      <c r="U35" s="61"/>
      <c r="V35" s="62"/>
      <c r="W35" s="61"/>
      <c r="X35" s="62"/>
      <c r="Y35" s="61"/>
      <c r="Z35" s="62"/>
      <c r="AA35" s="62"/>
      <c r="AB35" s="62"/>
      <c r="AC35" s="83"/>
      <c r="AD35" s="62"/>
      <c r="AE35" s="62"/>
      <c r="AF35" s="62"/>
      <c r="AG35" s="83"/>
      <c r="AH35" s="62"/>
      <c r="AI35" s="62"/>
      <c r="AJ35" s="62"/>
      <c r="AK35" s="83"/>
      <c r="AL35" s="62"/>
      <c r="AM35" s="83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83"/>
      <c r="AZ35" s="62"/>
      <c r="BA35" s="62"/>
      <c r="BB35" s="62"/>
      <c r="BC35" s="62"/>
      <c r="BD35" s="62"/>
      <c r="BE35" s="62"/>
      <c r="BF35" s="62"/>
      <c r="BG35" s="62"/>
      <c r="BH35" s="62"/>
      <c r="BI35" s="61"/>
      <c r="BJ35" s="62"/>
      <c r="BK35" s="61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3"/>
      <c r="CO35" s="62"/>
      <c r="CP35" s="62"/>
      <c r="CQ35" s="62"/>
      <c r="CR35" s="63"/>
      <c r="CS35" s="62"/>
      <c r="CT35" s="63"/>
      <c r="CU35" s="62"/>
      <c r="CV35" s="63"/>
      <c r="CW35" s="84"/>
    </row>
    <row r="36" spans="1:101" s="9" customFormat="1" ht="14.25" customHeight="1">
      <c r="A36" s="59"/>
      <c r="B36" s="60"/>
      <c r="C36" s="61"/>
      <c r="D36" s="62"/>
      <c r="E36" s="61"/>
      <c r="F36" s="62"/>
      <c r="G36" s="61"/>
      <c r="H36" s="62"/>
      <c r="I36" s="61"/>
      <c r="J36" s="62"/>
      <c r="K36" s="82"/>
      <c r="L36" s="62"/>
      <c r="M36" s="62"/>
      <c r="N36" s="62"/>
      <c r="O36" s="61"/>
      <c r="P36" s="62"/>
      <c r="Q36" s="62"/>
      <c r="R36" s="62"/>
      <c r="S36" s="61"/>
      <c r="T36" s="62"/>
      <c r="U36" s="61"/>
      <c r="V36" s="62"/>
      <c r="W36" s="61"/>
      <c r="X36" s="62"/>
      <c r="Y36" s="61"/>
      <c r="Z36" s="62"/>
      <c r="AA36" s="83"/>
      <c r="AB36" s="62"/>
      <c r="AC36" s="83"/>
      <c r="AD36" s="62"/>
      <c r="AE36" s="62"/>
      <c r="AF36" s="62"/>
      <c r="AG36" s="85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83"/>
      <c r="AZ36" s="62"/>
      <c r="BA36" s="62"/>
      <c r="BB36" s="62"/>
      <c r="BC36" s="62"/>
      <c r="BD36" s="62"/>
      <c r="BE36" s="62"/>
      <c r="BF36" s="62"/>
      <c r="BG36" s="62"/>
      <c r="BH36" s="62"/>
      <c r="BI36" s="61"/>
      <c r="BJ36" s="62"/>
      <c r="BK36" s="61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3"/>
      <c r="CO36" s="62"/>
      <c r="CP36" s="62"/>
      <c r="CQ36" s="62"/>
      <c r="CR36" s="63"/>
      <c r="CS36" s="62"/>
      <c r="CT36" s="63"/>
      <c r="CU36" s="62"/>
      <c r="CV36" s="63"/>
      <c r="CW36" s="69"/>
    </row>
    <row r="37" spans="1:101" s="10" customFormat="1" ht="14.25" customHeight="1">
      <c r="A37" s="65"/>
      <c r="B37" s="65"/>
      <c r="C37" s="66"/>
      <c r="D37" s="67"/>
      <c r="E37" s="66"/>
      <c r="F37" s="67"/>
      <c r="G37" s="66"/>
      <c r="H37" s="67"/>
      <c r="I37" s="66"/>
      <c r="J37" s="67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66"/>
      <c r="X37" s="67"/>
      <c r="Y37" s="66"/>
      <c r="Z37" s="67"/>
      <c r="AA37" s="66"/>
      <c r="AB37" s="67"/>
      <c r="AC37" s="66"/>
      <c r="AD37" s="67"/>
      <c r="AE37" s="66"/>
      <c r="AF37" s="67"/>
      <c r="AG37" s="67"/>
      <c r="AH37" s="67"/>
      <c r="AI37" s="66"/>
      <c r="AJ37" s="67"/>
      <c r="AK37" s="66"/>
      <c r="AL37" s="67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7"/>
      <c r="AX37" s="67"/>
      <c r="AY37" s="66"/>
      <c r="AZ37" s="67"/>
      <c r="BA37" s="66"/>
      <c r="BB37" s="67"/>
      <c r="BC37" s="66"/>
      <c r="BD37" s="67"/>
      <c r="BE37" s="66"/>
      <c r="BF37" s="67"/>
      <c r="BG37" s="66"/>
      <c r="BH37" s="67"/>
      <c r="BI37" s="66"/>
      <c r="BJ37" s="67"/>
      <c r="BK37" s="66"/>
      <c r="BL37" s="67"/>
      <c r="BM37" s="66"/>
      <c r="BN37" s="67"/>
      <c r="BO37" s="66"/>
      <c r="BP37" s="67"/>
      <c r="BQ37" s="66"/>
      <c r="BR37" s="67"/>
      <c r="BS37" s="66"/>
      <c r="BT37" s="67"/>
      <c r="BU37" s="66"/>
      <c r="BV37" s="67"/>
      <c r="BW37" s="66"/>
      <c r="BX37" s="67"/>
      <c r="BY37" s="66"/>
      <c r="BZ37" s="67"/>
      <c r="CA37" s="66"/>
      <c r="CB37" s="67"/>
      <c r="CC37" s="66"/>
      <c r="CD37" s="67"/>
      <c r="CE37" s="66"/>
      <c r="CF37" s="67"/>
      <c r="CG37" s="66"/>
      <c r="CH37" s="68"/>
      <c r="CI37" s="66"/>
      <c r="CJ37" s="67"/>
      <c r="CK37" s="66"/>
      <c r="CL37" s="67"/>
      <c r="CM37" s="66"/>
      <c r="CN37" s="68"/>
      <c r="CO37" s="66"/>
      <c r="CP37" s="67"/>
      <c r="CQ37" s="66"/>
      <c r="CR37" s="68"/>
      <c r="CS37" s="66"/>
      <c r="CT37" s="68"/>
      <c r="CU37" s="66"/>
      <c r="CV37" s="68"/>
      <c r="CW37" s="68"/>
    </row>
    <row r="38" s="9" customFormat="1" ht="14.25" customHeight="1">
      <c r="A38" s="11"/>
    </row>
    <row r="39" spans="1:101" s="9" customFormat="1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2"/>
      <c r="P39" s="12"/>
      <c r="Q39" s="13"/>
      <c r="R39" s="13"/>
      <c r="S39" s="12"/>
      <c r="T39" s="12"/>
      <c r="U39" s="12"/>
      <c r="V39" s="12"/>
      <c r="W39" s="13"/>
      <c r="X39" s="13"/>
      <c r="Y39" s="13"/>
      <c r="Z39" s="13"/>
      <c r="AA39" s="13"/>
      <c r="AB39" s="13"/>
      <c r="AC39" s="12"/>
      <c r="AD39" s="12"/>
      <c r="AE39" s="12"/>
      <c r="AF39" s="12"/>
      <c r="AG39" s="12"/>
      <c r="AH39" s="12"/>
      <c r="AI39" s="13"/>
      <c r="AJ39" s="13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4"/>
    </row>
    <row r="40" s="9" customFormat="1" ht="12.75">
      <c r="A40" s="11"/>
    </row>
    <row r="41" spans="1:32" s="9" customFormat="1" ht="12.75">
      <c r="A41" s="11"/>
      <c r="AF41" s="35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</sheetData>
  <sheetProtection/>
  <mergeCells count="55">
    <mergeCell ref="AO4:AP4"/>
    <mergeCell ref="AG4:AH4"/>
    <mergeCell ref="AQ4:AR4"/>
    <mergeCell ref="AM4:AN4"/>
    <mergeCell ref="AI4:AJ4"/>
    <mergeCell ref="Y4:Z4"/>
    <mergeCell ref="AC4:AD4"/>
    <mergeCell ref="AE4:AF4"/>
    <mergeCell ref="AK4:AL4"/>
    <mergeCell ref="AA4:AB4"/>
    <mergeCell ref="CK4:CL4"/>
    <mergeCell ref="CM4:CN4"/>
    <mergeCell ref="CU4:CV4"/>
    <mergeCell ref="CQ4:CR4"/>
    <mergeCell ref="CS4:CT4"/>
    <mergeCell ref="CO4:CP4"/>
    <mergeCell ref="CG4:CH4"/>
    <mergeCell ref="BW4:BX4"/>
    <mergeCell ref="BY4:BZ4"/>
    <mergeCell ref="CA4:CB4"/>
    <mergeCell ref="CC4:CD4"/>
    <mergeCell ref="CI4:CJ4"/>
    <mergeCell ref="BO4:BP4"/>
    <mergeCell ref="BQ4:BR4"/>
    <mergeCell ref="BM4:BN4"/>
    <mergeCell ref="BS4:BT4"/>
    <mergeCell ref="BU4:BV4"/>
    <mergeCell ref="CE4:CF4"/>
    <mergeCell ref="BK4:BL4"/>
    <mergeCell ref="AW4:AX4"/>
    <mergeCell ref="BE4:BF4"/>
    <mergeCell ref="BG4:BH4"/>
    <mergeCell ref="AY4:AZ4"/>
    <mergeCell ref="BA4:BB4"/>
    <mergeCell ref="BC4:BD4"/>
    <mergeCell ref="BI4:BJ4"/>
    <mergeCell ref="A2:AA2"/>
    <mergeCell ref="AC2:CW2"/>
    <mergeCell ref="A3:A5"/>
    <mergeCell ref="B3:B5"/>
    <mergeCell ref="AC3:CW3"/>
    <mergeCell ref="C4:D4"/>
    <mergeCell ref="C3:AA3"/>
    <mergeCell ref="E4:F4"/>
    <mergeCell ref="AS4:AT4"/>
    <mergeCell ref="AU4:AV4"/>
    <mergeCell ref="G4:H4"/>
    <mergeCell ref="W4:X4"/>
    <mergeCell ref="I4:J4"/>
    <mergeCell ref="K4:L4"/>
    <mergeCell ref="O4:P4"/>
    <mergeCell ref="S4:T4"/>
    <mergeCell ref="U4:V4"/>
    <mergeCell ref="M4:N4"/>
    <mergeCell ref="Q4:R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K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421875" style="9" customWidth="1"/>
    <col min="4" max="4" width="7.7109375" style="9" customWidth="1"/>
    <col min="5" max="5" width="4.421875" style="9" customWidth="1"/>
    <col min="6" max="6" width="7.00390625" style="9" customWidth="1"/>
    <col min="7" max="7" width="4.421875" style="9" customWidth="1"/>
    <col min="8" max="8" width="7.00390625" style="9" customWidth="1"/>
    <col min="9" max="9" width="4.8515625" style="9" customWidth="1"/>
    <col min="10" max="10" width="7.00390625" style="9" customWidth="1"/>
    <col min="11" max="11" width="4.421875" style="9" customWidth="1"/>
    <col min="12" max="12" width="7.421875" style="9" customWidth="1"/>
    <col min="13" max="13" width="4.421875" style="9" customWidth="1"/>
    <col min="14" max="14" width="7.140625" style="9" customWidth="1"/>
    <col min="15" max="15" width="3.7109375" style="9" customWidth="1"/>
    <col min="16" max="16" width="5.140625" style="9" customWidth="1"/>
    <col min="17" max="17" width="4.57421875" style="9" customWidth="1"/>
    <col min="18" max="18" width="9.140625" style="9" customWidth="1"/>
    <col min="19" max="19" width="4.57421875" style="9" customWidth="1"/>
    <col min="20" max="20" width="6.7109375" style="9" customWidth="1"/>
    <col min="21" max="21" width="4.8515625" style="9" customWidth="1"/>
    <col min="22" max="22" width="6.57421875" style="9" customWidth="1"/>
    <col min="23" max="23" width="4.28125" style="9" customWidth="1"/>
    <col min="24" max="24" width="6.7109375" style="9" customWidth="1"/>
    <col min="25" max="25" width="5.57421875" style="9" customWidth="1"/>
    <col min="26" max="26" width="7.28125" style="9" customWidth="1"/>
    <col min="27" max="27" width="4.00390625" style="9" customWidth="1"/>
    <col min="28" max="28" width="6.57421875" style="9" customWidth="1"/>
    <col min="29" max="29" width="4.7109375" style="9" customWidth="1"/>
    <col min="30" max="30" width="6.7109375" style="9" customWidth="1"/>
    <col min="31" max="31" width="4.7109375" style="9" customWidth="1"/>
    <col min="32" max="32" width="7.140625" style="9" customWidth="1"/>
    <col min="33" max="33" width="4.28125" style="9" customWidth="1"/>
    <col min="34" max="34" width="7.28125" style="9" customWidth="1"/>
    <col min="35" max="35" width="4.421875" style="9" customWidth="1"/>
    <col min="36" max="36" width="6.421875" style="9" customWidth="1"/>
    <col min="37" max="37" width="4.8515625" style="9" customWidth="1"/>
    <col min="38" max="38" width="8.57421875" style="9" customWidth="1"/>
    <col min="39" max="39" width="4.8515625" style="9" customWidth="1"/>
    <col min="40" max="40" width="8.57421875" style="9" customWidth="1"/>
    <col min="41" max="41" width="4.8515625" style="9" customWidth="1"/>
    <col min="42" max="42" width="6.8515625" style="9" customWidth="1"/>
    <col min="43" max="43" width="4.8515625" style="9" customWidth="1"/>
    <col min="44" max="44" width="6.8515625" style="9" customWidth="1"/>
    <col min="45" max="45" width="4.8515625" style="9" customWidth="1"/>
    <col min="46" max="46" width="6.8515625" style="9" customWidth="1"/>
    <col min="47" max="47" width="4.8515625" style="9" customWidth="1"/>
    <col min="48" max="48" width="8.57421875" style="9" customWidth="1"/>
    <col min="49" max="49" width="4.8515625" style="9" customWidth="1"/>
    <col min="50" max="50" width="6.8515625" style="9" customWidth="1"/>
    <col min="51" max="51" width="4.8515625" style="9" customWidth="1"/>
    <col min="52" max="52" width="6.8515625" style="9" customWidth="1"/>
    <col min="53" max="53" width="4.8515625" style="9" customWidth="1"/>
    <col min="54" max="54" width="6.8515625" style="9" customWidth="1"/>
    <col min="55" max="55" width="4.8515625" style="9" customWidth="1"/>
    <col min="56" max="56" width="6.8515625" style="9" customWidth="1"/>
    <col min="57" max="57" width="4.8515625" style="9" customWidth="1"/>
    <col min="58" max="58" width="6.8515625" style="9" customWidth="1"/>
    <col min="59" max="59" width="4.8515625" style="9" customWidth="1"/>
    <col min="60" max="60" width="6.8515625" style="9" customWidth="1"/>
    <col min="61" max="61" width="4.8515625" style="9" customWidth="1"/>
    <col min="62" max="62" width="6.8515625" style="9" customWidth="1"/>
    <col min="63" max="63" width="4.8515625" style="9" customWidth="1"/>
    <col min="64" max="64" width="6.8515625" style="9" customWidth="1"/>
    <col min="65" max="65" width="4.8515625" style="9" customWidth="1"/>
    <col min="66" max="66" width="7.7109375" style="9" customWidth="1"/>
    <col min="67" max="67" width="4.7109375" style="9" customWidth="1"/>
    <col min="68" max="68" width="7.28125" style="9" customWidth="1"/>
    <col min="69" max="69" width="4.57421875" style="9" customWidth="1"/>
    <col min="70" max="70" width="8.140625" style="9" customWidth="1"/>
    <col min="71" max="71" width="4.00390625" style="9" customWidth="1"/>
    <col min="72" max="72" width="7.7109375" style="9" customWidth="1"/>
    <col min="73" max="73" width="5.00390625" style="9" customWidth="1"/>
    <col min="74" max="74" width="6.8515625" style="9" customWidth="1"/>
    <col min="75" max="75" width="4.421875" style="9" customWidth="1"/>
    <col min="76" max="76" width="7.28125" style="9" customWidth="1"/>
    <col min="77" max="77" width="4.28125" style="9" customWidth="1"/>
    <col min="78" max="78" width="7.28125" style="9" customWidth="1"/>
    <col min="79" max="79" width="4.8515625" style="9" customWidth="1"/>
    <col min="80" max="80" width="7.421875" style="9" customWidth="1"/>
    <col min="81" max="81" width="4.8515625" style="9" customWidth="1"/>
    <col min="82" max="82" width="8.421875" style="9" customWidth="1"/>
    <col min="83" max="83" width="4.8515625" style="9" customWidth="1"/>
    <col min="84" max="84" width="8.421875" style="9" customWidth="1"/>
    <col min="85" max="85" width="5.00390625" style="9" customWidth="1"/>
    <col min="86" max="86" width="6.8515625" style="9" customWidth="1"/>
    <col min="87" max="87" width="4.8515625" style="9" customWidth="1"/>
    <col min="88" max="88" width="6.8515625" style="9" customWidth="1"/>
    <col min="89" max="89" width="4.8515625" style="9" customWidth="1"/>
    <col min="90" max="90" width="6.8515625" style="9" customWidth="1"/>
    <col min="91" max="91" width="4.8515625" style="9" customWidth="1"/>
    <col min="92" max="92" width="6.8515625" style="9" customWidth="1"/>
    <col min="93" max="93" width="4.8515625" style="9" customWidth="1"/>
    <col min="94" max="94" width="6.8515625" style="9" customWidth="1"/>
    <col min="95" max="95" width="4.8515625" style="9" customWidth="1"/>
    <col min="96" max="96" width="6.8515625" style="9" customWidth="1"/>
    <col min="97" max="97" width="4.8515625" style="9" customWidth="1"/>
    <col min="98" max="98" width="6.8515625" style="9" customWidth="1"/>
    <col min="99" max="99" width="4.8515625" style="9" customWidth="1"/>
    <col min="100" max="100" width="6.8515625" style="9" customWidth="1"/>
    <col min="101" max="101" width="4.8515625" style="9" customWidth="1"/>
    <col min="102" max="102" width="6.8515625" style="9" customWidth="1"/>
    <col min="103" max="103" width="4.8515625" style="9" customWidth="1"/>
    <col min="104" max="104" width="6.8515625" style="9" customWidth="1"/>
    <col min="105" max="105" width="4.8515625" style="9" customWidth="1"/>
    <col min="106" max="106" width="6.8515625" style="9" customWidth="1"/>
    <col min="107" max="107" width="4.8515625" style="9" hidden="1" customWidth="1"/>
    <col min="108" max="108" width="6.8515625" style="9" hidden="1" customWidth="1"/>
    <col min="109" max="109" width="4.8515625" style="9" hidden="1" customWidth="1"/>
    <col min="110" max="110" width="6.8515625" style="9" hidden="1" customWidth="1"/>
    <col min="111" max="111" width="4.8515625" style="9" hidden="1" customWidth="1"/>
    <col min="112" max="112" width="6.8515625" style="9" hidden="1" customWidth="1"/>
    <col min="113" max="113" width="4.8515625" style="9" hidden="1" customWidth="1"/>
    <col min="114" max="114" width="6.8515625" style="9" hidden="1" customWidth="1"/>
    <col min="115" max="115" width="10.57421875" style="9" customWidth="1"/>
  </cols>
  <sheetData>
    <row r="1" spans="1:74" s="9" customFormat="1" ht="18.75" customHeight="1">
      <c r="A1" s="11"/>
      <c r="D1" s="9" t="s">
        <v>84</v>
      </c>
      <c r="BV1" s="9" t="s">
        <v>134</v>
      </c>
    </row>
    <row r="2" spans="1:115" s="9" customFormat="1" ht="15" customHeight="1">
      <c r="A2" s="58" t="s">
        <v>145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4"/>
    </row>
    <row r="3" spans="1:115" s="9" customFormat="1" ht="13.5" customHeight="1">
      <c r="A3" s="45" t="s">
        <v>0</v>
      </c>
      <c r="B3" s="46" t="s">
        <v>1</v>
      </c>
      <c r="C3" s="47" t="s">
        <v>85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8"/>
    </row>
    <row r="4" spans="1:115" s="9" customFormat="1" ht="44.25" customHeight="1">
      <c r="A4" s="45"/>
      <c r="B4" s="46"/>
      <c r="C4" s="39" t="s">
        <v>86</v>
      </c>
      <c r="D4" s="39"/>
      <c r="E4" s="39" t="s">
        <v>87</v>
      </c>
      <c r="F4" s="39"/>
      <c r="G4" s="39" t="s">
        <v>174</v>
      </c>
      <c r="H4" s="39"/>
      <c r="I4" s="39" t="s">
        <v>88</v>
      </c>
      <c r="J4" s="39"/>
      <c r="K4" s="39" t="s">
        <v>168</v>
      </c>
      <c r="L4" s="39"/>
      <c r="M4" s="39" t="s">
        <v>89</v>
      </c>
      <c r="N4" s="39"/>
      <c r="O4" s="39" t="s">
        <v>156</v>
      </c>
      <c r="P4" s="39"/>
      <c r="Q4" s="39" t="s">
        <v>90</v>
      </c>
      <c r="R4" s="39"/>
      <c r="S4" s="39" t="s">
        <v>91</v>
      </c>
      <c r="T4" s="39"/>
      <c r="U4" s="39" t="s">
        <v>92</v>
      </c>
      <c r="V4" s="39"/>
      <c r="W4" s="39" t="s">
        <v>93</v>
      </c>
      <c r="X4" s="39"/>
      <c r="Y4" s="39" t="s">
        <v>94</v>
      </c>
      <c r="Z4" s="39"/>
      <c r="AA4" s="39" t="s">
        <v>95</v>
      </c>
      <c r="AB4" s="39"/>
      <c r="AC4" s="40" t="s">
        <v>96</v>
      </c>
      <c r="AD4" s="41"/>
      <c r="AE4" s="39" t="s">
        <v>97</v>
      </c>
      <c r="AF4" s="39"/>
      <c r="AG4" s="39" t="s">
        <v>152</v>
      </c>
      <c r="AH4" s="39"/>
      <c r="AI4" s="39" t="s">
        <v>114</v>
      </c>
      <c r="AJ4" s="39"/>
      <c r="AK4" s="39" t="s">
        <v>182</v>
      </c>
      <c r="AL4" s="39"/>
      <c r="AM4" s="39" t="s">
        <v>183</v>
      </c>
      <c r="AN4" s="39"/>
      <c r="AO4" s="39" t="s">
        <v>178</v>
      </c>
      <c r="AP4" s="39"/>
      <c r="AQ4" s="39" t="s">
        <v>197</v>
      </c>
      <c r="AR4" s="39"/>
      <c r="AS4" s="39" t="s">
        <v>198</v>
      </c>
      <c r="AT4" s="39"/>
      <c r="AU4" s="39" t="s">
        <v>184</v>
      </c>
      <c r="AV4" s="39"/>
      <c r="AW4" s="39" t="s">
        <v>153</v>
      </c>
      <c r="AX4" s="39"/>
      <c r="AY4" s="39" t="s">
        <v>155</v>
      </c>
      <c r="AZ4" s="39"/>
      <c r="BA4" s="39" t="s">
        <v>171</v>
      </c>
      <c r="BB4" s="39"/>
      <c r="BC4" s="39" t="s">
        <v>157</v>
      </c>
      <c r="BD4" s="39"/>
      <c r="BE4" s="39" t="s">
        <v>161</v>
      </c>
      <c r="BF4" s="39"/>
      <c r="BG4" s="39" t="s">
        <v>195</v>
      </c>
      <c r="BH4" s="39"/>
      <c r="BI4" s="39" t="s">
        <v>164</v>
      </c>
      <c r="BJ4" s="39"/>
      <c r="BK4" s="39" t="s">
        <v>170</v>
      </c>
      <c r="BL4" s="39"/>
      <c r="BM4" s="39" t="s">
        <v>125</v>
      </c>
      <c r="BN4" s="39"/>
      <c r="BO4" s="39" t="s">
        <v>169</v>
      </c>
      <c r="BP4" s="39"/>
      <c r="BQ4" s="39" t="s">
        <v>126</v>
      </c>
      <c r="BR4" s="39"/>
      <c r="BS4" s="39" t="s">
        <v>127</v>
      </c>
      <c r="BT4" s="39"/>
      <c r="BU4" s="39" t="s">
        <v>128</v>
      </c>
      <c r="BV4" s="39"/>
      <c r="BW4" s="39" t="s">
        <v>131</v>
      </c>
      <c r="BX4" s="39"/>
      <c r="BY4" s="39" t="s">
        <v>130</v>
      </c>
      <c r="BZ4" s="39"/>
      <c r="CA4" s="39" t="s">
        <v>48</v>
      </c>
      <c r="CB4" s="39"/>
      <c r="CC4" s="39" t="s">
        <v>57</v>
      </c>
      <c r="CD4" s="39"/>
      <c r="CE4" s="39" t="s">
        <v>147</v>
      </c>
      <c r="CF4" s="39"/>
      <c r="CG4" s="39" t="s">
        <v>163</v>
      </c>
      <c r="CH4" s="39"/>
      <c r="CI4" s="39" t="s">
        <v>173</v>
      </c>
      <c r="CJ4" s="39"/>
      <c r="CK4" s="39" t="s">
        <v>175</v>
      </c>
      <c r="CL4" s="39"/>
      <c r="CM4" s="39" t="s">
        <v>176</v>
      </c>
      <c r="CN4" s="39"/>
      <c r="CO4" s="39" t="s">
        <v>179</v>
      </c>
      <c r="CP4" s="39"/>
      <c r="CQ4" s="39" t="s">
        <v>180</v>
      </c>
      <c r="CR4" s="39"/>
      <c r="CS4" s="39" t="s">
        <v>181</v>
      </c>
      <c r="CT4" s="39"/>
      <c r="CU4" s="39" t="s">
        <v>191</v>
      </c>
      <c r="CV4" s="39"/>
      <c r="CW4" s="39" t="s">
        <v>188</v>
      </c>
      <c r="CX4" s="39"/>
      <c r="CY4" s="39" t="s">
        <v>189</v>
      </c>
      <c r="CZ4" s="39"/>
      <c r="DA4" s="39" t="s">
        <v>190</v>
      </c>
      <c r="DB4" s="39"/>
      <c r="DC4" s="39"/>
      <c r="DD4" s="39"/>
      <c r="DE4" s="39"/>
      <c r="DF4" s="39"/>
      <c r="DG4" s="39"/>
      <c r="DH4" s="39"/>
      <c r="DI4" s="39"/>
      <c r="DJ4" s="39"/>
      <c r="DK4" s="1" t="s">
        <v>2</v>
      </c>
    </row>
    <row r="5" spans="1:115" s="9" customFormat="1" ht="15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1" t="s">
        <v>5</v>
      </c>
    </row>
    <row r="6" spans="1:115" s="9" customFormat="1" ht="11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5"/>
      <c r="AL6" s="6"/>
      <c r="AM6" s="5"/>
      <c r="AN6" s="6"/>
      <c r="AO6" s="5"/>
      <c r="AP6" s="6"/>
      <c r="AQ6" s="5"/>
      <c r="AR6" s="6"/>
      <c r="AS6" s="5"/>
      <c r="AT6" s="6"/>
      <c r="AU6" s="5"/>
      <c r="AV6" s="6"/>
      <c r="AW6" s="5"/>
      <c r="AX6" s="6"/>
      <c r="AY6" s="5"/>
      <c r="AZ6" s="6"/>
      <c r="BA6" s="5"/>
      <c r="BB6" s="6"/>
      <c r="BC6" s="5"/>
      <c r="BD6" s="6"/>
      <c r="BE6" s="5"/>
      <c r="BF6" s="6"/>
      <c r="BG6" s="5"/>
      <c r="BH6" s="6"/>
      <c r="BI6" s="5"/>
      <c r="BJ6" s="6"/>
      <c r="BK6" s="5"/>
      <c r="BL6" s="6"/>
      <c r="BM6" s="5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5"/>
      <c r="CB6" s="6"/>
      <c r="CC6" s="7"/>
      <c r="CD6" s="6"/>
      <c r="CE6" s="7"/>
      <c r="CF6" s="6"/>
      <c r="CG6" s="7"/>
      <c r="CH6" s="6"/>
      <c r="CI6" s="5"/>
      <c r="CJ6" s="6"/>
      <c r="CK6" s="5"/>
      <c r="CL6" s="6"/>
      <c r="CM6" s="5"/>
      <c r="CN6" s="6"/>
      <c r="CO6" s="5"/>
      <c r="CP6" s="6"/>
      <c r="CQ6" s="5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8">
        <f aca="true" t="shared" si="0" ref="DK6:DK36">D6+F6+J6+L6+N6+R6+T6+V6+X6+Z6+AB6+AD6+AF6+AH6+AJ6+AL6</f>
        <v>0</v>
      </c>
    </row>
    <row r="7" spans="1:115" s="9" customFormat="1" ht="12" customHeight="1">
      <c r="A7" s="59"/>
      <c r="B7" s="60"/>
      <c r="C7" s="61"/>
      <c r="D7" s="63"/>
      <c r="E7" s="61"/>
      <c r="F7" s="63"/>
      <c r="G7" s="61"/>
      <c r="H7" s="63"/>
      <c r="I7" s="62"/>
      <c r="J7" s="63"/>
      <c r="K7" s="62"/>
      <c r="L7" s="63"/>
      <c r="M7" s="62"/>
      <c r="N7" s="63"/>
      <c r="O7" s="62"/>
      <c r="P7" s="63"/>
      <c r="Q7" s="62"/>
      <c r="R7" s="63"/>
      <c r="S7" s="62"/>
      <c r="T7" s="63"/>
      <c r="U7" s="62"/>
      <c r="V7" s="63"/>
      <c r="W7" s="62"/>
      <c r="X7" s="63"/>
      <c r="Y7" s="62"/>
      <c r="Z7" s="63"/>
      <c r="AA7" s="62"/>
      <c r="AB7" s="63"/>
      <c r="AC7" s="62"/>
      <c r="AD7" s="63"/>
      <c r="AE7" s="62"/>
      <c r="AF7" s="63"/>
      <c r="AG7" s="62"/>
      <c r="AH7" s="63"/>
      <c r="AI7" s="62"/>
      <c r="AJ7" s="63"/>
      <c r="AK7" s="61"/>
      <c r="AL7" s="63"/>
      <c r="AM7" s="61"/>
      <c r="AN7" s="63"/>
      <c r="AO7" s="61"/>
      <c r="AP7" s="63"/>
      <c r="AQ7" s="61"/>
      <c r="AR7" s="63"/>
      <c r="AS7" s="61"/>
      <c r="AT7" s="63"/>
      <c r="AU7" s="61"/>
      <c r="AV7" s="63"/>
      <c r="AW7" s="61"/>
      <c r="AX7" s="63"/>
      <c r="AY7" s="61"/>
      <c r="AZ7" s="63"/>
      <c r="BA7" s="61"/>
      <c r="BB7" s="63"/>
      <c r="BC7" s="61"/>
      <c r="BD7" s="63"/>
      <c r="BE7" s="61"/>
      <c r="BF7" s="63"/>
      <c r="BG7" s="61"/>
      <c r="BH7" s="63"/>
      <c r="BI7" s="61"/>
      <c r="BJ7" s="63"/>
      <c r="BK7" s="61"/>
      <c r="BL7" s="63"/>
      <c r="BM7" s="61"/>
      <c r="BN7" s="63"/>
      <c r="BO7" s="62"/>
      <c r="BP7" s="63"/>
      <c r="BQ7" s="62"/>
      <c r="BR7" s="63"/>
      <c r="BS7" s="62"/>
      <c r="BT7" s="63"/>
      <c r="BU7" s="62"/>
      <c r="BV7" s="63"/>
      <c r="BW7" s="62"/>
      <c r="BX7" s="63"/>
      <c r="BY7" s="62"/>
      <c r="BZ7" s="63"/>
      <c r="CA7" s="61"/>
      <c r="CB7" s="63"/>
      <c r="CC7" s="62"/>
      <c r="CD7" s="63"/>
      <c r="CE7" s="62"/>
      <c r="CF7" s="63"/>
      <c r="CG7" s="62"/>
      <c r="CH7" s="63"/>
      <c r="CI7" s="61"/>
      <c r="CJ7" s="63"/>
      <c r="CK7" s="61"/>
      <c r="CL7" s="63"/>
      <c r="CM7" s="61"/>
      <c r="CN7" s="63"/>
      <c r="CO7" s="61"/>
      <c r="CP7" s="63"/>
      <c r="CQ7" s="61"/>
      <c r="CR7" s="63"/>
      <c r="CS7" s="61"/>
      <c r="CT7" s="63"/>
      <c r="CU7" s="61"/>
      <c r="CV7" s="63"/>
      <c r="CW7" s="61"/>
      <c r="CX7" s="63"/>
      <c r="CY7" s="61"/>
      <c r="CZ7" s="63"/>
      <c r="DA7" s="61"/>
      <c r="DB7" s="63"/>
      <c r="DC7" s="61"/>
      <c r="DD7" s="63"/>
      <c r="DE7" s="61"/>
      <c r="DF7" s="63"/>
      <c r="DG7" s="61"/>
      <c r="DH7" s="63"/>
      <c r="DI7" s="61"/>
      <c r="DJ7" s="63"/>
      <c r="DK7" s="69"/>
    </row>
    <row r="8" spans="1:115" s="9" customFormat="1" ht="11.25" customHeight="1">
      <c r="A8" s="59"/>
      <c r="B8" s="60"/>
      <c r="C8" s="61"/>
      <c r="D8" s="63"/>
      <c r="E8" s="61"/>
      <c r="F8" s="63"/>
      <c r="G8" s="61"/>
      <c r="H8" s="63"/>
      <c r="I8" s="62"/>
      <c r="J8" s="63"/>
      <c r="K8" s="62"/>
      <c r="L8" s="63"/>
      <c r="M8" s="62"/>
      <c r="N8" s="63"/>
      <c r="O8" s="62"/>
      <c r="P8" s="63"/>
      <c r="Q8" s="62"/>
      <c r="R8" s="63"/>
      <c r="S8" s="62"/>
      <c r="T8" s="63"/>
      <c r="U8" s="62"/>
      <c r="V8" s="63"/>
      <c r="W8" s="62"/>
      <c r="X8" s="63"/>
      <c r="Y8" s="62"/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1"/>
      <c r="AL8" s="63"/>
      <c r="AM8" s="61"/>
      <c r="AN8" s="63"/>
      <c r="AO8" s="61"/>
      <c r="AP8" s="63"/>
      <c r="AQ8" s="61"/>
      <c r="AR8" s="63"/>
      <c r="AS8" s="61"/>
      <c r="AT8" s="63"/>
      <c r="AU8" s="61"/>
      <c r="AV8" s="63"/>
      <c r="AW8" s="61"/>
      <c r="AX8" s="63"/>
      <c r="AY8" s="61"/>
      <c r="AZ8" s="63"/>
      <c r="BA8" s="61"/>
      <c r="BB8" s="63"/>
      <c r="BC8" s="61"/>
      <c r="BD8" s="63"/>
      <c r="BE8" s="61"/>
      <c r="BF8" s="63"/>
      <c r="BG8" s="61"/>
      <c r="BH8" s="63"/>
      <c r="BI8" s="61"/>
      <c r="BJ8" s="63"/>
      <c r="BK8" s="61"/>
      <c r="BL8" s="63"/>
      <c r="BM8" s="61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1"/>
      <c r="CB8" s="63"/>
      <c r="CC8" s="62"/>
      <c r="CD8" s="63"/>
      <c r="CE8" s="62"/>
      <c r="CF8" s="63"/>
      <c r="CG8" s="62"/>
      <c r="CH8" s="63"/>
      <c r="CI8" s="61"/>
      <c r="CJ8" s="63"/>
      <c r="CK8" s="61"/>
      <c r="CL8" s="63"/>
      <c r="CM8" s="61"/>
      <c r="CN8" s="63"/>
      <c r="CO8" s="61"/>
      <c r="CP8" s="63"/>
      <c r="CQ8" s="61"/>
      <c r="CR8" s="63"/>
      <c r="CS8" s="61"/>
      <c r="CT8" s="63"/>
      <c r="CU8" s="61"/>
      <c r="CV8" s="63"/>
      <c r="CW8" s="61"/>
      <c r="CX8" s="63"/>
      <c r="CY8" s="61"/>
      <c r="CZ8" s="63"/>
      <c r="DA8" s="61"/>
      <c r="DB8" s="63"/>
      <c r="DC8" s="61"/>
      <c r="DD8" s="63"/>
      <c r="DE8" s="61"/>
      <c r="DF8" s="63"/>
      <c r="DG8" s="61"/>
      <c r="DH8" s="63"/>
      <c r="DI8" s="61"/>
      <c r="DJ8" s="63"/>
      <c r="DK8" s="69"/>
    </row>
    <row r="9" spans="1:115" s="9" customFormat="1" ht="10.5" customHeight="1">
      <c r="A9" s="59"/>
      <c r="B9" s="60"/>
      <c r="C9" s="61"/>
      <c r="D9" s="63"/>
      <c r="E9" s="61"/>
      <c r="F9" s="63"/>
      <c r="G9" s="61"/>
      <c r="H9" s="63"/>
      <c r="I9" s="62"/>
      <c r="J9" s="63"/>
      <c r="K9" s="62"/>
      <c r="L9" s="63"/>
      <c r="M9" s="62"/>
      <c r="N9" s="63"/>
      <c r="O9" s="62"/>
      <c r="P9" s="63"/>
      <c r="Q9" s="62"/>
      <c r="R9" s="63"/>
      <c r="S9" s="62"/>
      <c r="T9" s="63"/>
      <c r="U9" s="62"/>
      <c r="V9" s="63"/>
      <c r="W9" s="62"/>
      <c r="X9" s="63"/>
      <c r="Y9" s="62"/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1"/>
      <c r="AL9" s="63"/>
      <c r="AM9" s="61"/>
      <c r="AN9" s="63"/>
      <c r="AO9" s="61"/>
      <c r="AP9" s="63"/>
      <c r="AQ9" s="61"/>
      <c r="AR9" s="63"/>
      <c r="AS9" s="61"/>
      <c r="AT9" s="63"/>
      <c r="AU9" s="61"/>
      <c r="AV9" s="63"/>
      <c r="AW9" s="61"/>
      <c r="AX9" s="63"/>
      <c r="AY9" s="61"/>
      <c r="AZ9" s="63"/>
      <c r="BA9" s="61"/>
      <c r="BB9" s="63"/>
      <c r="BC9" s="61"/>
      <c r="BD9" s="63"/>
      <c r="BE9" s="61"/>
      <c r="BF9" s="63"/>
      <c r="BG9" s="61"/>
      <c r="BH9" s="63"/>
      <c r="BI9" s="61"/>
      <c r="BJ9" s="63"/>
      <c r="BK9" s="61"/>
      <c r="BL9" s="63"/>
      <c r="BM9" s="61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1"/>
      <c r="CB9" s="63"/>
      <c r="CC9" s="62"/>
      <c r="CD9" s="63"/>
      <c r="CE9" s="62"/>
      <c r="CF9" s="63"/>
      <c r="CG9" s="62"/>
      <c r="CH9" s="63"/>
      <c r="CI9" s="61"/>
      <c r="CJ9" s="63"/>
      <c r="CK9" s="61"/>
      <c r="CL9" s="63"/>
      <c r="CM9" s="61"/>
      <c r="CN9" s="63"/>
      <c r="CO9" s="61"/>
      <c r="CP9" s="63"/>
      <c r="CQ9" s="61"/>
      <c r="CR9" s="63"/>
      <c r="CS9" s="61"/>
      <c r="CT9" s="63"/>
      <c r="CU9" s="61"/>
      <c r="CV9" s="63"/>
      <c r="CW9" s="61"/>
      <c r="CX9" s="63"/>
      <c r="CY9" s="61"/>
      <c r="CZ9" s="63"/>
      <c r="DA9" s="61"/>
      <c r="DB9" s="63"/>
      <c r="DC9" s="61"/>
      <c r="DD9" s="63"/>
      <c r="DE9" s="61"/>
      <c r="DF9" s="63"/>
      <c r="DG9" s="61"/>
      <c r="DH9" s="63"/>
      <c r="DI9" s="61"/>
      <c r="DJ9" s="63"/>
      <c r="DK9" s="69"/>
    </row>
    <row r="10" spans="1:115" s="9" customFormat="1" ht="11.25" customHeight="1">
      <c r="A10" s="59"/>
      <c r="B10" s="60"/>
      <c r="C10" s="61"/>
      <c r="D10" s="63"/>
      <c r="E10" s="61"/>
      <c r="F10" s="63"/>
      <c r="G10" s="61"/>
      <c r="H10" s="63"/>
      <c r="I10" s="62"/>
      <c r="J10" s="63"/>
      <c r="K10" s="62"/>
      <c r="L10" s="63"/>
      <c r="M10" s="62"/>
      <c r="N10" s="63"/>
      <c r="O10" s="62"/>
      <c r="P10" s="63"/>
      <c r="Q10" s="62"/>
      <c r="R10" s="63"/>
      <c r="S10" s="62"/>
      <c r="T10" s="63"/>
      <c r="U10" s="62"/>
      <c r="V10" s="63"/>
      <c r="W10" s="62"/>
      <c r="X10" s="63"/>
      <c r="Y10" s="62"/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1"/>
      <c r="AL10" s="63"/>
      <c r="AM10" s="61"/>
      <c r="AN10" s="63"/>
      <c r="AO10" s="61"/>
      <c r="AP10" s="63"/>
      <c r="AQ10" s="61"/>
      <c r="AR10" s="63"/>
      <c r="AS10" s="61"/>
      <c r="AT10" s="63"/>
      <c r="AU10" s="61"/>
      <c r="AV10" s="63"/>
      <c r="AW10" s="61"/>
      <c r="AX10" s="63"/>
      <c r="AY10" s="61"/>
      <c r="AZ10" s="63"/>
      <c r="BA10" s="61"/>
      <c r="BB10" s="63"/>
      <c r="BC10" s="61"/>
      <c r="BD10" s="63"/>
      <c r="BE10" s="61"/>
      <c r="BF10" s="63"/>
      <c r="BG10" s="61"/>
      <c r="BH10" s="63"/>
      <c r="BI10" s="61"/>
      <c r="BJ10" s="63"/>
      <c r="BK10" s="61"/>
      <c r="BL10" s="63"/>
      <c r="BM10" s="61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1"/>
      <c r="CB10" s="63"/>
      <c r="CC10" s="62"/>
      <c r="CD10" s="63"/>
      <c r="CE10" s="62"/>
      <c r="CF10" s="63"/>
      <c r="CG10" s="62"/>
      <c r="CH10" s="63"/>
      <c r="CI10" s="61"/>
      <c r="CJ10" s="63"/>
      <c r="CK10" s="61"/>
      <c r="CL10" s="63"/>
      <c r="CM10" s="61"/>
      <c r="CN10" s="63"/>
      <c r="CO10" s="61"/>
      <c r="CP10" s="63"/>
      <c r="CQ10" s="61"/>
      <c r="CR10" s="63"/>
      <c r="CS10" s="61"/>
      <c r="CT10" s="63"/>
      <c r="CU10" s="61"/>
      <c r="CV10" s="63"/>
      <c r="CW10" s="61"/>
      <c r="CX10" s="63"/>
      <c r="CY10" s="61"/>
      <c r="CZ10" s="63"/>
      <c r="DA10" s="61"/>
      <c r="DB10" s="63"/>
      <c r="DC10" s="61"/>
      <c r="DD10" s="63"/>
      <c r="DE10" s="61"/>
      <c r="DF10" s="63"/>
      <c r="DG10" s="61"/>
      <c r="DH10" s="63"/>
      <c r="DI10" s="61"/>
      <c r="DJ10" s="63"/>
      <c r="DK10" s="69"/>
    </row>
    <row r="11" spans="1:115" s="9" customFormat="1" ht="11.25" customHeight="1">
      <c r="A11" s="59"/>
      <c r="B11" s="60"/>
      <c r="C11" s="61"/>
      <c r="D11" s="63"/>
      <c r="E11" s="61"/>
      <c r="F11" s="63"/>
      <c r="G11" s="61"/>
      <c r="H11" s="63"/>
      <c r="I11" s="62"/>
      <c r="J11" s="63"/>
      <c r="K11" s="62"/>
      <c r="L11" s="63"/>
      <c r="M11" s="62"/>
      <c r="N11" s="63"/>
      <c r="O11" s="62"/>
      <c r="P11" s="63"/>
      <c r="Q11" s="62"/>
      <c r="R11" s="63"/>
      <c r="S11" s="62"/>
      <c r="T11" s="63"/>
      <c r="U11" s="62"/>
      <c r="V11" s="63"/>
      <c r="W11" s="62"/>
      <c r="X11" s="63"/>
      <c r="Y11" s="62"/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1"/>
      <c r="AL11" s="63"/>
      <c r="AM11" s="61"/>
      <c r="AN11" s="63"/>
      <c r="AO11" s="61"/>
      <c r="AP11" s="63"/>
      <c r="AQ11" s="61"/>
      <c r="AR11" s="63"/>
      <c r="AS11" s="61"/>
      <c r="AT11" s="63"/>
      <c r="AU11" s="61"/>
      <c r="AV11" s="63"/>
      <c r="AW11" s="61"/>
      <c r="AX11" s="63"/>
      <c r="AY11" s="61"/>
      <c r="AZ11" s="63"/>
      <c r="BA11" s="61"/>
      <c r="BB11" s="63"/>
      <c r="BC11" s="61"/>
      <c r="BD11" s="63"/>
      <c r="BE11" s="61"/>
      <c r="BF11" s="63"/>
      <c r="BG11" s="61"/>
      <c r="BH11" s="63"/>
      <c r="BI11" s="61"/>
      <c r="BJ11" s="63"/>
      <c r="BK11" s="61"/>
      <c r="BL11" s="63"/>
      <c r="BM11" s="61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1"/>
      <c r="CB11" s="63"/>
      <c r="CC11" s="62"/>
      <c r="CD11" s="63"/>
      <c r="CE11" s="62"/>
      <c r="CF11" s="63"/>
      <c r="CG11" s="62"/>
      <c r="CH11" s="63"/>
      <c r="CI11" s="61"/>
      <c r="CJ11" s="63"/>
      <c r="CK11" s="61"/>
      <c r="CL11" s="63"/>
      <c r="CM11" s="61"/>
      <c r="CN11" s="63"/>
      <c r="CO11" s="61"/>
      <c r="CP11" s="63"/>
      <c r="CQ11" s="61"/>
      <c r="CR11" s="63"/>
      <c r="CS11" s="61"/>
      <c r="CT11" s="63"/>
      <c r="CU11" s="61"/>
      <c r="CV11" s="63"/>
      <c r="CW11" s="61"/>
      <c r="CX11" s="63"/>
      <c r="CY11" s="61"/>
      <c r="CZ11" s="63"/>
      <c r="DA11" s="61"/>
      <c r="DB11" s="63"/>
      <c r="DC11" s="61"/>
      <c r="DD11" s="63"/>
      <c r="DE11" s="61"/>
      <c r="DF11" s="63"/>
      <c r="DG11" s="61"/>
      <c r="DH11" s="63"/>
      <c r="DI11" s="61"/>
      <c r="DJ11" s="63"/>
      <c r="DK11" s="69"/>
    </row>
    <row r="12" spans="1:115" s="9" customFormat="1" ht="11.25" customHeight="1">
      <c r="A12" s="59"/>
      <c r="B12" s="60"/>
      <c r="C12" s="61"/>
      <c r="D12" s="63"/>
      <c r="E12" s="61"/>
      <c r="F12" s="63"/>
      <c r="G12" s="61"/>
      <c r="H12" s="63"/>
      <c r="I12" s="62"/>
      <c r="J12" s="63"/>
      <c r="K12" s="62"/>
      <c r="L12" s="63"/>
      <c r="M12" s="62"/>
      <c r="N12" s="63"/>
      <c r="O12" s="62"/>
      <c r="P12" s="63"/>
      <c r="Q12" s="62"/>
      <c r="R12" s="63"/>
      <c r="S12" s="62"/>
      <c r="T12" s="63"/>
      <c r="U12" s="62"/>
      <c r="V12" s="63"/>
      <c r="W12" s="62"/>
      <c r="X12" s="63"/>
      <c r="Y12" s="62"/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1"/>
      <c r="AL12" s="63"/>
      <c r="AM12" s="61"/>
      <c r="AN12" s="63"/>
      <c r="AO12" s="61"/>
      <c r="AP12" s="63"/>
      <c r="AQ12" s="61"/>
      <c r="AR12" s="63"/>
      <c r="AS12" s="61"/>
      <c r="AT12" s="63"/>
      <c r="AU12" s="61"/>
      <c r="AV12" s="63"/>
      <c r="AW12" s="61"/>
      <c r="AX12" s="63"/>
      <c r="AY12" s="61"/>
      <c r="AZ12" s="63"/>
      <c r="BA12" s="61"/>
      <c r="BB12" s="63"/>
      <c r="BC12" s="61"/>
      <c r="BD12" s="63"/>
      <c r="BE12" s="61"/>
      <c r="BF12" s="63"/>
      <c r="BG12" s="61"/>
      <c r="BH12" s="63"/>
      <c r="BI12" s="61"/>
      <c r="BJ12" s="63"/>
      <c r="BK12" s="61"/>
      <c r="BL12" s="63"/>
      <c r="BM12" s="61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1"/>
      <c r="CB12" s="63"/>
      <c r="CC12" s="62"/>
      <c r="CD12" s="63"/>
      <c r="CE12" s="62"/>
      <c r="CF12" s="63"/>
      <c r="CG12" s="62"/>
      <c r="CH12" s="63"/>
      <c r="CI12" s="61"/>
      <c r="CJ12" s="63"/>
      <c r="CK12" s="61"/>
      <c r="CL12" s="63"/>
      <c r="CM12" s="61"/>
      <c r="CN12" s="63"/>
      <c r="CO12" s="61"/>
      <c r="CP12" s="63"/>
      <c r="CQ12" s="61"/>
      <c r="CR12" s="63"/>
      <c r="CS12" s="61"/>
      <c r="CT12" s="63"/>
      <c r="CU12" s="61"/>
      <c r="CV12" s="63"/>
      <c r="CW12" s="61"/>
      <c r="CX12" s="63"/>
      <c r="CY12" s="61"/>
      <c r="CZ12" s="63"/>
      <c r="DA12" s="61"/>
      <c r="DB12" s="63"/>
      <c r="DC12" s="61"/>
      <c r="DD12" s="63"/>
      <c r="DE12" s="61"/>
      <c r="DF12" s="63"/>
      <c r="DG12" s="61"/>
      <c r="DH12" s="63"/>
      <c r="DI12" s="61"/>
      <c r="DJ12" s="63"/>
      <c r="DK12" s="69"/>
    </row>
    <row r="13" spans="1:115" s="9" customFormat="1" ht="10.5" customHeight="1">
      <c r="A13" s="59"/>
      <c r="B13" s="60"/>
      <c r="C13" s="61"/>
      <c r="D13" s="63"/>
      <c r="E13" s="61"/>
      <c r="F13" s="63"/>
      <c r="G13" s="61"/>
      <c r="H13" s="63"/>
      <c r="I13" s="62"/>
      <c r="J13" s="63"/>
      <c r="K13" s="62"/>
      <c r="L13" s="63"/>
      <c r="M13" s="62"/>
      <c r="N13" s="63"/>
      <c r="O13" s="62"/>
      <c r="P13" s="63"/>
      <c r="Q13" s="62"/>
      <c r="R13" s="63"/>
      <c r="S13" s="62"/>
      <c r="T13" s="63"/>
      <c r="U13" s="62"/>
      <c r="V13" s="63"/>
      <c r="W13" s="62"/>
      <c r="X13" s="63"/>
      <c r="Y13" s="62"/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1"/>
      <c r="AL13" s="63"/>
      <c r="AM13" s="61"/>
      <c r="AN13" s="63"/>
      <c r="AO13" s="61"/>
      <c r="AP13" s="63"/>
      <c r="AQ13" s="61"/>
      <c r="AR13" s="63"/>
      <c r="AS13" s="61"/>
      <c r="AT13" s="63"/>
      <c r="AU13" s="61"/>
      <c r="AV13" s="63"/>
      <c r="AW13" s="61"/>
      <c r="AX13" s="63"/>
      <c r="AY13" s="61"/>
      <c r="AZ13" s="63"/>
      <c r="BA13" s="61"/>
      <c r="BB13" s="63"/>
      <c r="BC13" s="61"/>
      <c r="BD13" s="63"/>
      <c r="BE13" s="61"/>
      <c r="BF13" s="63"/>
      <c r="BG13" s="61"/>
      <c r="BH13" s="63"/>
      <c r="BI13" s="61"/>
      <c r="BJ13" s="63"/>
      <c r="BK13" s="61"/>
      <c r="BL13" s="63"/>
      <c r="BM13" s="61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1"/>
      <c r="CB13" s="63"/>
      <c r="CC13" s="62"/>
      <c r="CD13" s="63"/>
      <c r="CE13" s="62"/>
      <c r="CF13" s="63"/>
      <c r="CG13" s="62"/>
      <c r="CH13" s="63"/>
      <c r="CI13" s="61"/>
      <c r="CJ13" s="63"/>
      <c r="CK13" s="61"/>
      <c r="CL13" s="63"/>
      <c r="CM13" s="61"/>
      <c r="CN13" s="63"/>
      <c r="CO13" s="61"/>
      <c r="CP13" s="63"/>
      <c r="CQ13" s="61"/>
      <c r="CR13" s="63"/>
      <c r="CS13" s="61"/>
      <c r="CT13" s="63"/>
      <c r="CU13" s="61"/>
      <c r="CV13" s="63"/>
      <c r="CW13" s="61"/>
      <c r="CX13" s="63"/>
      <c r="CY13" s="61"/>
      <c r="CZ13" s="63"/>
      <c r="DA13" s="61"/>
      <c r="DB13" s="63"/>
      <c r="DC13" s="61"/>
      <c r="DD13" s="63"/>
      <c r="DE13" s="61"/>
      <c r="DF13" s="63"/>
      <c r="DG13" s="61"/>
      <c r="DH13" s="63"/>
      <c r="DI13" s="61"/>
      <c r="DJ13" s="63"/>
      <c r="DK13" s="69"/>
    </row>
    <row r="14" spans="1:115" s="9" customFormat="1" ht="11.25" customHeight="1">
      <c r="A14" s="59"/>
      <c r="B14" s="60"/>
      <c r="C14" s="61"/>
      <c r="D14" s="63"/>
      <c r="E14" s="61"/>
      <c r="F14" s="63"/>
      <c r="G14" s="61"/>
      <c r="H14" s="63"/>
      <c r="I14" s="62"/>
      <c r="J14" s="63"/>
      <c r="K14" s="62"/>
      <c r="L14" s="63"/>
      <c r="M14" s="62"/>
      <c r="N14" s="63"/>
      <c r="O14" s="62"/>
      <c r="P14" s="63"/>
      <c r="Q14" s="62"/>
      <c r="R14" s="63"/>
      <c r="S14" s="62"/>
      <c r="T14" s="63"/>
      <c r="U14" s="62"/>
      <c r="V14" s="63"/>
      <c r="W14" s="62"/>
      <c r="X14" s="63"/>
      <c r="Y14" s="62"/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1"/>
      <c r="AL14" s="63"/>
      <c r="AM14" s="61"/>
      <c r="AN14" s="63"/>
      <c r="AO14" s="61"/>
      <c r="AP14" s="63"/>
      <c r="AQ14" s="61"/>
      <c r="AR14" s="63"/>
      <c r="AS14" s="61"/>
      <c r="AT14" s="63"/>
      <c r="AU14" s="61"/>
      <c r="AV14" s="63"/>
      <c r="AW14" s="61"/>
      <c r="AX14" s="63"/>
      <c r="AY14" s="61"/>
      <c r="AZ14" s="63"/>
      <c r="BA14" s="61"/>
      <c r="BB14" s="63"/>
      <c r="BC14" s="61"/>
      <c r="BD14" s="63"/>
      <c r="BE14" s="61"/>
      <c r="BF14" s="63"/>
      <c r="BG14" s="61"/>
      <c r="BH14" s="63"/>
      <c r="BI14" s="61"/>
      <c r="BJ14" s="63"/>
      <c r="BK14" s="61"/>
      <c r="BL14" s="63"/>
      <c r="BM14" s="61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1"/>
      <c r="CB14" s="63"/>
      <c r="CC14" s="62"/>
      <c r="CD14" s="63"/>
      <c r="CE14" s="62"/>
      <c r="CF14" s="63"/>
      <c r="CG14" s="62"/>
      <c r="CH14" s="63"/>
      <c r="CI14" s="61"/>
      <c r="CJ14" s="63"/>
      <c r="CK14" s="61"/>
      <c r="CL14" s="63"/>
      <c r="CM14" s="61"/>
      <c r="CN14" s="63"/>
      <c r="CO14" s="61"/>
      <c r="CP14" s="63"/>
      <c r="CQ14" s="61"/>
      <c r="CR14" s="63"/>
      <c r="CS14" s="61"/>
      <c r="CT14" s="63"/>
      <c r="CU14" s="61"/>
      <c r="CV14" s="63"/>
      <c r="CW14" s="61"/>
      <c r="CX14" s="63"/>
      <c r="CY14" s="61"/>
      <c r="CZ14" s="63"/>
      <c r="DA14" s="61"/>
      <c r="DB14" s="63"/>
      <c r="DC14" s="61"/>
      <c r="DD14" s="63"/>
      <c r="DE14" s="61"/>
      <c r="DF14" s="63"/>
      <c r="DG14" s="61"/>
      <c r="DH14" s="63"/>
      <c r="DI14" s="61"/>
      <c r="DJ14" s="63"/>
      <c r="DK14" s="69"/>
    </row>
    <row r="15" spans="1:115" s="9" customFormat="1" ht="11.25" customHeight="1">
      <c r="A15" s="59"/>
      <c r="B15" s="60"/>
      <c r="C15" s="61"/>
      <c r="D15" s="63"/>
      <c r="E15" s="61"/>
      <c r="F15" s="63"/>
      <c r="G15" s="61"/>
      <c r="H15" s="63"/>
      <c r="I15" s="62"/>
      <c r="J15" s="63"/>
      <c r="K15" s="62"/>
      <c r="L15" s="63"/>
      <c r="M15" s="62"/>
      <c r="N15" s="63"/>
      <c r="O15" s="62"/>
      <c r="P15" s="63"/>
      <c r="Q15" s="62"/>
      <c r="R15" s="63"/>
      <c r="S15" s="62"/>
      <c r="T15" s="63"/>
      <c r="U15" s="62"/>
      <c r="V15" s="63"/>
      <c r="W15" s="62"/>
      <c r="X15" s="63"/>
      <c r="Y15" s="62"/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1"/>
      <c r="AL15" s="63"/>
      <c r="AM15" s="61"/>
      <c r="AN15" s="63"/>
      <c r="AO15" s="61"/>
      <c r="AP15" s="63"/>
      <c r="AQ15" s="61"/>
      <c r="AR15" s="63"/>
      <c r="AS15" s="61"/>
      <c r="AT15" s="63"/>
      <c r="AU15" s="61"/>
      <c r="AV15" s="63"/>
      <c r="AW15" s="61"/>
      <c r="AX15" s="63"/>
      <c r="AY15" s="61"/>
      <c r="AZ15" s="63"/>
      <c r="BA15" s="61"/>
      <c r="BB15" s="63"/>
      <c r="BC15" s="61"/>
      <c r="BD15" s="63"/>
      <c r="BE15" s="61"/>
      <c r="BF15" s="63"/>
      <c r="BG15" s="61"/>
      <c r="BH15" s="63"/>
      <c r="BI15" s="61"/>
      <c r="BJ15" s="63"/>
      <c r="BK15" s="61"/>
      <c r="BL15" s="63"/>
      <c r="BM15" s="61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1"/>
      <c r="CB15" s="63"/>
      <c r="CC15" s="62"/>
      <c r="CD15" s="63"/>
      <c r="CE15" s="62"/>
      <c r="CF15" s="63"/>
      <c r="CG15" s="62"/>
      <c r="CH15" s="63"/>
      <c r="CI15" s="61"/>
      <c r="CJ15" s="63"/>
      <c r="CK15" s="61"/>
      <c r="CL15" s="63"/>
      <c r="CM15" s="61"/>
      <c r="CN15" s="63"/>
      <c r="CO15" s="61"/>
      <c r="CP15" s="63"/>
      <c r="CQ15" s="61"/>
      <c r="CR15" s="63"/>
      <c r="CS15" s="61"/>
      <c r="CT15" s="63"/>
      <c r="CU15" s="61"/>
      <c r="CV15" s="63"/>
      <c r="CW15" s="61"/>
      <c r="CX15" s="63"/>
      <c r="CY15" s="61"/>
      <c r="CZ15" s="63"/>
      <c r="DA15" s="61"/>
      <c r="DB15" s="63"/>
      <c r="DC15" s="61"/>
      <c r="DD15" s="63"/>
      <c r="DE15" s="61"/>
      <c r="DF15" s="63"/>
      <c r="DG15" s="61"/>
      <c r="DH15" s="63"/>
      <c r="DI15" s="61"/>
      <c r="DJ15" s="63"/>
      <c r="DK15" s="69"/>
    </row>
    <row r="16" spans="1:115" s="9" customFormat="1" ht="10.5" customHeight="1">
      <c r="A16" s="59"/>
      <c r="B16" s="60"/>
      <c r="C16" s="61"/>
      <c r="D16" s="63"/>
      <c r="E16" s="61"/>
      <c r="F16" s="63"/>
      <c r="G16" s="61"/>
      <c r="H16" s="63"/>
      <c r="I16" s="62"/>
      <c r="J16" s="63"/>
      <c r="K16" s="21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2"/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1"/>
      <c r="AL16" s="63"/>
      <c r="AM16" s="61"/>
      <c r="AN16" s="63"/>
      <c r="AO16" s="61"/>
      <c r="AP16" s="63"/>
      <c r="AQ16" s="61"/>
      <c r="AR16" s="63"/>
      <c r="AS16" s="61"/>
      <c r="AT16" s="63"/>
      <c r="AU16" s="61"/>
      <c r="AV16" s="63"/>
      <c r="AW16" s="61"/>
      <c r="AX16" s="63"/>
      <c r="AY16" s="61"/>
      <c r="AZ16" s="63"/>
      <c r="BA16" s="61"/>
      <c r="BB16" s="63"/>
      <c r="BC16" s="61"/>
      <c r="BD16" s="63"/>
      <c r="BE16" s="61"/>
      <c r="BF16" s="63"/>
      <c r="BG16" s="61"/>
      <c r="BH16" s="63"/>
      <c r="BI16" s="61"/>
      <c r="BJ16" s="63"/>
      <c r="BK16" s="61"/>
      <c r="BL16" s="63"/>
      <c r="BM16" s="61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1"/>
      <c r="CB16" s="63"/>
      <c r="CC16" s="62"/>
      <c r="CD16" s="63"/>
      <c r="CE16" s="62"/>
      <c r="CF16" s="63"/>
      <c r="CG16" s="62"/>
      <c r="CH16" s="63"/>
      <c r="CI16" s="61"/>
      <c r="CJ16" s="63"/>
      <c r="CK16" s="61"/>
      <c r="CL16" s="63"/>
      <c r="CM16" s="61"/>
      <c r="CN16" s="63"/>
      <c r="CO16" s="61"/>
      <c r="CP16" s="63"/>
      <c r="CQ16" s="61"/>
      <c r="CR16" s="63"/>
      <c r="CS16" s="61"/>
      <c r="CT16" s="63"/>
      <c r="CU16" s="61"/>
      <c r="CV16" s="63"/>
      <c r="CW16" s="61"/>
      <c r="CX16" s="63"/>
      <c r="CY16" s="61"/>
      <c r="CZ16" s="63"/>
      <c r="DA16" s="61"/>
      <c r="DB16" s="63"/>
      <c r="DC16" s="61"/>
      <c r="DD16" s="63"/>
      <c r="DE16" s="61"/>
      <c r="DF16" s="63"/>
      <c r="DG16" s="61"/>
      <c r="DH16" s="63"/>
      <c r="DI16" s="61"/>
      <c r="DJ16" s="63"/>
      <c r="DK16" s="69"/>
    </row>
    <row r="17" spans="1:115" s="9" customFormat="1" ht="11.25" customHeight="1">
      <c r="A17" s="59"/>
      <c r="B17" s="60"/>
      <c r="C17" s="61"/>
      <c r="D17" s="63"/>
      <c r="E17" s="61"/>
      <c r="F17" s="63"/>
      <c r="G17" s="61"/>
      <c r="H17" s="63"/>
      <c r="I17" s="62"/>
      <c r="J17" s="63"/>
      <c r="K17" s="62"/>
      <c r="L17" s="63"/>
      <c r="M17" s="62"/>
      <c r="N17" s="63"/>
      <c r="O17" s="62"/>
      <c r="P17" s="63"/>
      <c r="Q17" s="62"/>
      <c r="R17" s="63"/>
      <c r="S17" s="62"/>
      <c r="T17" s="63"/>
      <c r="U17" s="62"/>
      <c r="V17" s="63"/>
      <c r="W17" s="62"/>
      <c r="X17" s="63"/>
      <c r="Y17" s="62"/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1"/>
      <c r="AL17" s="63"/>
      <c r="AM17" s="61"/>
      <c r="AN17" s="63"/>
      <c r="AO17" s="61"/>
      <c r="AP17" s="63"/>
      <c r="AQ17" s="61"/>
      <c r="AR17" s="63"/>
      <c r="AS17" s="61"/>
      <c r="AT17" s="63"/>
      <c r="AU17" s="61"/>
      <c r="AV17" s="63"/>
      <c r="AW17" s="61"/>
      <c r="AX17" s="63"/>
      <c r="AY17" s="61"/>
      <c r="AZ17" s="63"/>
      <c r="BA17" s="61"/>
      <c r="BB17" s="63"/>
      <c r="BC17" s="61"/>
      <c r="BD17" s="63"/>
      <c r="BE17" s="61"/>
      <c r="BF17" s="63"/>
      <c r="BG17" s="61"/>
      <c r="BH17" s="63"/>
      <c r="BI17" s="61"/>
      <c r="BJ17" s="63"/>
      <c r="BK17" s="61"/>
      <c r="BL17" s="63"/>
      <c r="BM17" s="61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1"/>
      <c r="CB17" s="63"/>
      <c r="CC17" s="62"/>
      <c r="CD17" s="63"/>
      <c r="CE17" s="62"/>
      <c r="CF17" s="63"/>
      <c r="CG17" s="62"/>
      <c r="CH17" s="63"/>
      <c r="CI17" s="61"/>
      <c r="CJ17" s="63"/>
      <c r="CK17" s="61"/>
      <c r="CL17" s="63"/>
      <c r="CM17" s="61"/>
      <c r="CN17" s="63"/>
      <c r="CO17" s="61"/>
      <c r="CP17" s="63"/>
      <c r="CQ17" s="61"/>
      <c r="CR17" s="63"/>
      <c r="CS17" s="61"/>
      <c r="CT17" s="63"/>
      <c r="CU17" s="61"/>
      <c r="CV17" s="63"/>
      <c r="CW17" s="61"/>
      <c r="CX17" s="63"/>
      <c r="CY17" s="61"/>
      <c r="CZ17" s="63"/>
      <c r="DA17" s="61"/>
      <c r="DB17" s="63"/>
      <c r="DC17" s="61"/>
      <c r="DD17" s="63"/>
      <c r="DE17" s="61"/>
      <c r="DF17" s="63"/>
      <c r="DG17" s="61"/>
      <c r="DH17" s="63"/>
      <c r="DI17" s="61"/>
      <c r="DJ17" s="63"/>
      <c r="DK17" s="69"/>
    </row>
    <row r="18" spans="1:115" s="9" customFormat="1" ht="11.25" customHeight="1">
      <c r="A18" s="59"/>
      <c r="B18" s="60"/>
      <c r="C18" s="61"/>
      <c r="D18" s="63"/>
      <c r="E18" s="61"/>
      <c r="F18" s="63"/>
      <c r="G18" s="61"/>
      <c r="H18" s="63"/>
      <c r="I18" s="62"/>
      <c r="J18" s="63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1"/>
      <c r="AL18" s="63"/>
      <c r="AM18" s="61"/>
      <c r="AN18" s="63"/>
      <c r="AO18" s="61"/>
      <c r="AP18" s="63"/>
      <c r="AQ18" s="61"/>
      <c r="AR18" s="63"/>
      <c r="AS18" s="61"/>
      <c r="AT18" s="63"/>
      <c r="AU18" s="61"/>
      <c r="AV18" s="63"/>
      <c r="AW18" s="61"/>
      <c r="AX18" s="63"/>
      <c r="AY18" s="61"/>
      <c r="AZ18" s="63"/>
      <c r="BA18" s="61"/>
      <c r="BB18" s="63"/>
      <c r="BC18" s="61"/>
      <c r="BD18" s="63"/>
      <c r="BE18" s="61"/>
      <c r="BF18" s="63"/>
      <c r="BG18" s="61"/>
      <c r="BH18" s="63"/>
      <c r="BI18" s="61"/>
      <c r="BJ18" s="63"/>
      <c r="BK18" s="61"/>
      <c r="BL18" s="63"/>
      <c r="BM18" s="61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1"/>
      <c r="CB18" s="63"/>
      <c r="CC18" s="62"/>
      <c r="CD18" s="63"/>
      <c r="CE18" s="62"/>
      <c r="CF18" s="63"/>
      <c r="CG18" s="62"/>
      <c r="CH18" s="63"/>
      <c r="CI18" s="61"/>
      <c r="CJ18" s="63"/>
      <c r="CK18" s="61"/>
      <c r="CL18" s="63"/>
      <c r="CM18" s="61"/>
      <c r="CN18" s="63"/>
      <c r="CO18" s="61"/>
      <c r="CP18" s="63"/>
      <c r="CQ18" s="61"/>
      <c r="CR18" s="63"/>
      <c r="CS18" s="61"/>
      <c r="CT18" s="63"/>
      <c r="CU18" s="61"/>
      <c r="CV18" s="63"/>
      <c r="CW18" s="61"/>
      <c r="CX18" s="63"/>
      <c r="CY18" s="61"/>
      <c r="CZ18" s="63"/>
      <c r="DA18" s="61"/>
      <c r="DB18" s="63"/>
      <c r="DC18" s="61"/>
      <c r="DD18" s="63"/>
      <c r="DE18" s="61"/>
      <c r="DF18" s="63"/>
      <c r="DG18" s="61"/>
      <c r="DH18" s="63"/>
      <c r="DI18" s="61"/>
      <c r="DJ18" s="63"/>
      <c r="DK18" s="69"/>
    </row>
    <row r="19" spans="1:115" s="9" customFormat="1" ht="12.75" customHeight="1">
      <c r="A19" s="59"/>
      <c r="B19" s="60"/>
      <c r="C19" s="61"/>
      <c r="D19" s="63"/>
      <c r="E19" s="61"/>
      <c r="F19" s="63"/>
      <c r="G19" s="61"/>
      <c r="H19" s="63"/>
      <c r="I19" s="62"/>
      <c r="J19" s="63"/>
      <c r="K19" s="62"/>
      <c r="L19" s="63"/>
      <c r="M19" s="62"/>
      <c r="N19" s="63"/>
      <c r="O19" s="62"/>
      <c r="P19" s="63"/>
      <c r="Q19" s="62"/>
      <c r="R19" s="63"/>
      <c r="S19" s="62"/>
      <c r="T19" s="63"/>
      <c r="U19" s="62"/>
      <c r="V19" s="63"/>
      <c r="W19" s="62"/>
      <c r="X19" s="63"/>
      <c r="Y19" s="62"/>
      <c r="Z19" s="63"/>
      <c r="AA19" s="62"/>
      <c r="AB19" s="63"/>
      <c r="AC19" s="62"/>
      <c r="AD19" s="63"/>
      <c r="AE19" s="62"/>
      <c r="AF19" s="63"/>
      <c r="AG19" s="62"/>
      <c r="AH19" s="63"/>
      <c r="AI19" s="62"/>
      <c r="AJ19" s="63"/>
      <c r="AK19" s="61"/>
      <c r="AL19" s="63"/>
      <c r="AM19" s="61"/>
      <c r="AN19" s="63"/>
      <c r="AO19" s="61"/>
      <c r="AP19" s="63"/>
      <c r="AQ19" s="61"/>
      <c r="AR19" s="63"/>
      <c r="AS19" s="61"/>
      <c r="AT19" s="63"/>
      <c r="AU19" s="61"/>
      <c r="AV19" s="63"/>
      <c r="AW19" s="61"/>
      <c r="AX19" s="63"/>
      <c r="AY19" s="61"/>
      <c r="AZ19" s="63"/>
      <c r="BA19" s="61"/>
      <c r="BB19" s="63"/>
      <c r="BC19" s="61"/>
      <c r="BD19" s="63"/>
      <c r="BE19" s="61"/>
      <c r="BF19" s="63"/>
      <c r="BG19" s="61"/>
      <c r="BH19" s="63"/>
      <c r="BI19" s="61"/>
      <c r="BJ19" s="63"/>
      <c r="BK19" s="61"/>
      <c r="BL19" s="63"/>
      <c r="BM19" s="61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1"/>
      <c r="CB19" s="63"/>
      <c r="CC19" s="62"/>
      <c r="CD19" s="63"/>
      <c r="CE19" s="62"/>
      <c r="CF19" s="63"/>
      <c r="CG19" s="62"/>
      <c r="CH19" s="63"/>
      <c r="CI19" s="61"/>
      <c r="CJ19" s="63"/>
      <c r="CK19" s="61"/>
      <c r="CL19" s="63"/>
      <c r="CM19" s="61"/>
      <c r="CN19" s="63"/>
      <c r="CO19" s="61"/>
      <c r="CP19" s="63"/>
      <c r="CQ19" s="61"/>
      <c r="CR19" s="63"/>
      <c r="CS19" s="61"/>
      <c r="CT19" s="63"/>
      <c r="CU19" s="61"/>
      <c r="CV19" s="63"/>
      <c r="CW19" s="61"/>
      <c r="CX19" s="63"/>
      <c r="CY19" s="61"/>
      <c r="CZ19" s="63"/>
      <c r="DA19" s="61"/>
      <c r="DB19" s="63"/>
      <c r="DC19" s="61"/>
      <c r="DD19" s="63"/>
      <c r="DE19" s="61"/>
      <c r="DF19" s="63"/>
      <c r="DG19" s="61"/>
      <c r="DH19" s="63"/>
      <c r="DI19" s="61"/>
      <c r="DJ19" s="63"/>
      <c r="DK19" s="69"/>
    </row>
    <row r="20" spans="1:115" s="9" customFormat="1" ht="12.75" customHeight="1">
      <c r="A20" s="59"/>
      <c r="B20" s="60"/>
      <c r="C20" s="61"/>
      <c r="D20" s="63"/>
      <c r="E20" s="61"/>
      <c r="F20" s="63"/>
      <c r="G20" s="61"/>
      <c r="H20" s="63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  <c r="W20" s="62"/>
      <c r="X20" s="63"/>
      <c r="Y20" s="62"/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1"/>
      <c r="AL20" s="63"/>
      <c r="AM20" s="61"/>
      <c r="AN20" s="63"/>
      <c r="AO20" s="61"/>
      <c r="AP20" s="63"/>
      <c r="AQ20" s="61"/>
      <c r="AR20" s="63"/>
      <c r="AS20" s="61"/>
      <c r="AT20" s="63"/>
      <c r="AU20" s="61"/>
      <c r="AV20" s="63"/>
      <c r="AW20" s="61"/>
      <c r="AX20" s="63"/>
      <c r="AY20" s="61"/>
      <c r="AZ20" s="63"/>
      <c r="BA20" s="61"/>
      <c r="BB20" s="63"/>
      <c r="BC20" s="61"/>
      <c r="BD20" s="63"/>
      <c r="BE20" s="61"/>
      <c r="BF20" s="63"/>
      <c r="BG20" s="61"/>
      <c r="BH20" s="63"/>
      <c r="BI20" s="61"/>
      <c r="BJ20" s="63"/>
      <c r="BK20" s="61"/>
      <c r="BL20" s="63"/>
      <c r="BM20" s="61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1"/>
      <c r="CB20" s="63"/>
      <c r="CC20" s="62"/>
      <c r="CD20" s="63"/>
      <c r="CE20" s="62"/>
      <c r="CF20" s="63"/>
      <c r="CG20" s="62"/>
      <c r="CH20" s="63"/>
      <c r="CI20" s="61"/>
      <c r="CJ20" s="63"/>
      <c r="CK20" s="61"/>
      <c r="CL20" s="63"/>
      <c r="CM20" s="61"/>
      <c r="CN20" s="63"/>
      <c r="CO20" s="61"/>
      <c r="CP20" s="63"/>
      <c r="CQ20" s="61"/>
      <c r="CR20" s="63"/>
      <c r="CS20" s="61"/>
      <c r="CT20" s="63"/>
      <c r="CU20" s="61"/>
      <c r="CV20" s="63"/>
      <c r="CW20" s="61"/>
      <c r="CX20" s="63"/>
      <c r="CY20" s="61"/>
      <c r="CZ20" s="63"/>
      <c r="DA20" s="61"/>
      <c r="DB20" s="63"/>
      <c r="DC20" s="61"/>
      <c r="DD20" s="63"/>
      <c r="DE20" s="61"/>
      <c r="DF20" s="63"/>
      <c r="DG20" s="61"/>
      <c r="DH20" s="63"/>
      <c r="DI20" s="61"/>
      <c r="DJ20" s="63"/>
      <c r="DK20" s="69"/>
    </row>
    <row r="21" spans="1:115" s="9" customFormat="1" ht="12.75" customHeight="1">
      <c r="A21" s="59"/>
      <c r="B21" s="60"/>
      <c r="C21" s="61"/>
      <c r="D21" s="63"/>
      <c r="E21" s="61"/>
      <c r="F21" s="63"/>
      <c r="G21" s="61"/>
      <c r="H21" s="63"/>
      <c r="I21" s="62"/>
      <c r="J21" s="63"/>
      <c r="K21" s="62"/>
      <c r="L21" s="63"/>
      <c r="M21" s="62"/>
      <c r="N21" s="63"/>
      <c r="O21" s="62"/>
      <c r="P21" s="63"/>
      <c r="Q21" s="62"/>
      <c r="R21" s="63"/>
      <c r="S21" s="62"/>
      <c r="T21" s="63"/>
      <c r="U21" s="62"/>
      <c r="V21" s="63"/>
      <c r="W21" s="62"/>
      <c r="X21" s="63"/>
      <c r="Y21" s="62"/>
      <c r="Z21" s="63"/>
      <c r="AA21" s="62"/>
      <c r="AB21" s="63"/>
      <c r="AC21" s="62"/>
      <c r="AD21" s="63"/>
      <c r="AE21" s="62"/>
      <c r="AF21" s="63"/>
      <c r="AG21" s="62"/>
      <c r="AH21" s="63"/>
      <c r="AI21" s="62"/>
      <c r="AJ21" s="63"/>
      <c r="AK21" s="61"/>
      <c r="AL21" s="63"/>
      <c r="AM21" s="61"/>
      <c r="AN21" s="63"/>
      <c r="AO21" s="61"/>
      <c r="AP21" s="63"/>
      <c r="AQ21" s="61"/>
      <c r="AR21" s="63"/>
      <c r="AS21" s="61"/>
      <c r="AT21" s="63"/>
      <c r="AU21" s="61"/>
      <c r="AV21" s="63"/>
      <c r="AW21" s="61"/>
      <c r="AX21" s="63"/>
      <c r="AY21" s="61"/>
      <c r="AZ21" s="63"/>
      <c r="BA21" s="61"/>
      <c r="BB21" s="63"/>
      <c r="BC21" s="61"/>
      <c r="BD21" s="63"/>
      <c r="BE21" s="61"/>
      <c r="BF21" s="63"/>
      <c r="BG21" s="61"/>
      <c r="BH21" s="63"/>
      <c r="BI21" s="61"/>
      <c r="BJ21" s="63"/>
      <c r="BK21" s="61"/>
      <c r="BL21" s="63"/>
      <c r="BM21" s="61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1"/>
      <c r="CB21" s="63"/>
      <c r="CC21" s="62"/>
      <c r="CD21" s="63"/>
      <c r="CE21" s="62"/>
      <c r="CF21" s="63"/>
      <c r="CG21" s="62"/>
      <c r="CH21" s="63"/>
      <c r="CI21" s="61"/>
      <c r="CJ21" s="63"/>
      <c r="CK21" s="61"/>
      <c r="CL21" s="63"/>
      <c r="CM21" s="61"/>
      <c r="CN21" s="63"/>
      <c r="CO21" s="61"/>
      <c r="CP21" s="63"/>
      <c r="CQ21" s="61"/>
      <c r="CR21" s="63"/>
      <c r="CS21" s="61"/>
      <c r="CT21" s="63"/>
      <c r="CU21" s="61"/>
      <c r="CV21" s="63"/>
      <c r="CW21" s="61"/>
      <c r="CX21" s="63"/>
      <c r="CY21" s="61"/>
      <c r="CZ21" s="63"/>
      <c r="DA21" s="61"/>
      <c r="DB21" s="63"/>
      <c r="DC21" s="61"/>
      <c r="DD21" s="63"/>
      <c r="DE21" s="61"/>
      <c r="DF21" s="63"/>
      <c r="DG21" s="61"/>
      <c r="DH21" s="63"/>
      <c r="DI21" s="61"/>
      <c r="DJ21" s="63"/>
      <c r="DK21" s="69"/>
    </row>
    <row r="22" spans="1:115" s="9" customFormat="1" ht="12.75" customHeight="1">
      <c r="A22" s="59"/>
      <c r="B22" s="60"/>
      <c r="C22" s="61"/>
      <c r="D22" s="63"/>
      <c r="E22" s="61"/>
      <c r="F22" s="63"/>
      <c r="G22" s="61"/>
      <c r="H22" s="63"/>
      <c r="I22" s="62"/>
      <c r="J22" s="63"/>
      <c r="K22" s="62"/>
      <c r="L22" s="63"/>
      <c r="M22" s="62"/>
      <c r="N22" s="63"/>
      <c r="O22" s="62"/>
      <c r="P22" s="63"/>
      <c r="Q22" s="62"/>
      <c r="R22" s="63"/>
      <c r="S22" s="62"/>
      <c r="T22" s="63"/>
      <c r="U22" s="62"/>
      <c r="V22" s="63"/>
      <c r="W22" s="62"/>
      <c r="X22" s="63"/>
      <c r="Y22" s="62"/>
      <c r="Z22" s="63"/>
      <c r="AA22" s="62"/>
      <c r="AB22" s="63"/>
      <c r="AC22" s="62"/>
      <c r="AD22" s="63"/>
      <c r="AE22" s="62"/>
      <c r="AF22" s="63"/>
      <c r="AG22" s="62"/>
      <c r="AH22" s="63"/>
      <c r="AI22" s="62"/>
      <c r="AJ22" s="63"/>
      <c r="AK22" s="61"/>
      <c r="AL22" s="63"/>
      <c r="AM22" s="61"/>
      <c r="AN22" s="63"/>
      <c r="AO22" s="61"/>
      <c r="AP22" s="63"/>
      <c r="AQ22" s="61"/>
      <c r="AR22" s="63"/>
      <c r="AS22" s="61"/>
      <c r="AT22" s="63"/>
      <c r="AU22" s="61"/>
      <c r="AV22" s="63"/>
      <c r="AW22" s="61"/>
      <c r="AX22" s="63"/>
      <c r="AY22" s="61"/>
      <c r="AZ22" s="63"/>
      <c r="BA22" s="61"/>
      <c r="BB22" s="63"/>
      <c r="BC22" s="61"/>
      <c r="BD22" s="63"/>
      <c r="BE22" s="61"/>
      <c r="BF22" s="63"/>
      <c r="BG22" s="61"/>
      <c r="BH22" s="63"/>
      <c r="BI22" s="61"/>
      <c r="BJ22" s="63"/>
      <c r="BK22" s="61"/>
      <c r="BL22" s="63"/>
      <c r="BM22" s="61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1"/>
      <c r="CB22" s="63"/>
      <c r="CC22" s="62"/>
      <c r="CD22" s="63"/>
      <c r="CE22" s="62"/>
      <c r="CF22" s="63"/>
      <c r="CG22" s="62"/>
      <c r="CH22" s="63"/>
      <c r="CI22" s="61"/>
      <c r="CJ22" s="63"/>
      <c r="CK22" s="61"/>
      <c r="CL22" s="63"/>
      <c r="CM22" s="61"/>
      <c r="CN22" s="63"/>
      <c r="CO22" s="61"/>
      <c r="CP22" s="63"/>
      <c r="CQ22" s="61"/>
      <c r="CR22" s="63"/>
      <c r="CS22" s="61"/>
      <c r="CT22" s="63"/>
      <c r="CU22" s="61"/>
      <c r="CV22" s="63"/>
      <c r="CW22" s="61"/>
      <c r="CX22" s="63"/>
      <c r="CY22" s="61"/>
      <c r="CZ22" s="63"/>
      <c r="DA22" s="61"/>
      <c r="DB22" s="63"/>
      <c r="DC22" s="61"/>
      <c r="DD22" s="63"/>
      <c r="DE22" s="61"/>
      <c r="DF22" s="63"/>
      <c r="DG22" s="61"/>
      <c r="DH22" s="63"/>
      <c r="DI22" s="61"/>
      <c r="DJ22" s="63"/>
      <c r="DK22" s="69"/>
    </row>
    <row r="23" spans="1:115" s="9" customFormat="1" ht="12.75" customHeight="1">
      <c r="A23" s="59"/>
      <c r="B23" s="60"/>
      <c r="C23" s="61"/>
      <c r="D23" s="63"/>
      <c r="E23" s="61"/>
      <c r="F23" s="63"/>
      <c r="G23" s="61"/>
      <c r="H23" s="63"/>
      <c r="I23" s="62"/>
      <c r="J23" s="63"/>
      <c r="K23" s="62"/>
      <c r="L23" s="63"/>
      <c r="M23" s="62"/>
      <c r="N23" s="63"/>
      <c r="O23" s="62"/>
      <c r="P23" s="63"/>
      <c r="Q23" s="62"/>
      <c r="R23" s="63"/>
      <c r="S23" s="62"/>
      <c r="T23" s="63"/>
      <c r="U23" s="62"/>
      <c r="V23" s="63"/>
      <c r="W23" s="62"/>
      <c r="X23" s="63"/>
      <c r="Y23" s="62"/>
      <c r="Z23" s="63"/>
      <c r="AA23" s="62"/>
      <c r="AB23" s="63"/>
      <c r="AC23" s="62"/>
      <c r="AD23" s="63"/>
      <c r="AE23" s="62"/>
      <c r="AF23" s="63"/>
      <c r="AG23" s="62"/>
      <c r="AH23" s="63"/>
      <c r="AI23" s="62"/>
      <c r="AJ23" s="63"/>
      <c r="AK23" s="61"/>
      <c r="AL23" s="63"/>
      <c r="AM23" s="61"/>
      <c r="AN23" s="63"/>
      <c r="AO23" s="61"/>
      <c r="AP23" s="63"/>
      <c r="AQ23" s="61"/>
      <c r="AR23" s="63"/>
      <c r="AS23" s="61"/>
      <c r="AT23" s="63"/>
      <c r="AU23" s="61"/>
      <c r="AV23" s="63"/>
      <c r="AW23" s="61"/>
      <c r="AX23" s="63"/>
      <c r="AY23" s="61"/>
      <c r="AZ23" s="63"/>
      <c r="BA23" s="61"/>
      <c r="BB23" s="63"/>
      <c r="BC23" s="61"/>
      <c r="BD23" s="63"/>
      <c r="BE23" s="61"/>
      <c r="BF23" s="63"/>
      <c r="BG23" s="61"/>
      <c r="BH23" s="63"/>
      <c r="BI23" s="61"/>
      <c r="BJ23" s="63"/>
      <c r="BK23" s="61"/>
      <c r="BL23" s="63"/>
      <c r="BM23" s="61"/>
      <c r="BN23" s="63"/>
      <c r="BO23" s="62"/>
      <c r="BP23" s="63"/>
      <c r="BQ23" s="62"/>
      <c r="BR23" s="63"/>
      <c r="BS23" s="62"/>
      <c r="BT23" s="63"/>
      <c r="BU23" s="62"/>
      <c r="BV23" s="63"/>
      <c r="BW23" s="62"/>
      <c r="BX23" s="63"/>
      <c r="BY23" s="62"/>
      <c r="BZ23" s="63"/>
      <c r="CA23" s="61"/>
      <c r="CB23" s="63"/>
      <c r="CC23" s="62"/>
      <c r="CD23" s="63"/>
      <c r="CE23" s="62"/>
      <c r="CF23" s="63"/>
      <c r="CG23" s="62"/>
      <c r="CH23" s="63"/>
      <c r="CI23" s="61"/>
      <c r="CJ23" s="63"/>
      <c r="CK23" s="61"/>
      <c r="CL23" s="63"/>
      <c r="CM23" s="61"/>
      <c r="CN23" s="63"/>
      <c r="CO23" s="61"/>
      <c r="CP23" s="63"/>
      <c r="CQ23" s="61"/>
      <c r="CR23" s="63"/>
      <c r="CS23" s="61"/>
      <c r="CT23" s="63"/>
      <c r="CU23" s="61"/>
      <c r="CV23" s="63"/>
      <c r="CW23" s="61"/>
      <c r="CX23" s="63"/>
      <c r="CY23" s="61"/>
      <c r="CZ23" s="63"/>
      <c r="DA23" s="61"/>
      <c r="DB23" s="63"/>
      <c r="DC23" s="61"/>
      <c r="DD23" s="63"/>
      <c r="DE23" s="61"/>
      <c r="DF23" s="63"/>
      <c r="DG23" s="61"/>
      <c r="DH23" s="63"/>
      <c r="DI23" s="61"/>
      <c r="DJ23" s="63"/>
      <c r="DK23" s="69"/>
    </row>
    <row r="24" spans="1:115" s="9" customFormat="1" ht="12.75" customHeight="1">
      <c r="A24" s="59"/>
      <c r="B24" s="60"/>
      <c r="C24" s="61"/>
      <c r="D24" s="63"/>
      <c r="E24" s="61"/>
      <c r="F24" s="63"/>
      <c r="G24" s="61"/>
      <c r="H24" s="63"/>
      <c r="I24" s="62"/>
      <c r="J24" s="63"/>
      <c r="K24" s="62"/>
      <c r="L24" s="63"/>
      <c r="M24" s="62"/>
      <c r="N24" s="63"/>
      <c r="O24" s="62"/>
      <c r="P24" s="63"/>
      <c r="Q24" s="62"/>
      <c r="R24" s="63"/>
      <c r="S24" s="62"/>
      <c r="T24" s="63"/>
      <c r="U24" s="62"/>
      <c r="V24" s="63"/>
      <c r="W24" s="62"/>
      <c r="X24" s="63"/>
      <c r="Y24" s="62"/>
      <c r="Z24" s="63"/>
      <c r="AA24" s="62"/>
      <c r="AB24" s="63"/>
      <c r="AC24" s="62"/>
      <c r="AD24" s="63"/>
      <c r="AE24" s="62"/>
      <c r="AF24" s="63"/>
      <c r="AG24" s="62"/>
      <c r="AH24" s="63"/>
      <c r="AI24" s="62"/>
      <c r="AJ24" s="63"/>
      <c r="AK24" s="61"/>
      <c r="AL24" s="63"/>
      <c r="AM24" s="61"/>
      <c r="AN24" s="63"/>
      <c r="AO24" s="61"/>
      <c r="AP24" s="63"/>
      <c r="AQ24" s="61"/>
      <c r="AR24" s="63"/>
      <c r="AS24" s="61"/>
      <c r="AT24" s="63"/>
      <c r="AU24" s="61"/>
      <c r="AV24" s="63"/>
      <c r="AW24" s="61"/>
      <c r="AX24" s="63"/>
      <c r="AY24" s="61"/>
      <c r="AZ24" s="63"/>
      <c r="BA24" s="61"/>
      <c r="BB24" s="63"/>
      <c r="BC24" s="61"/>
      <c r="BD24" s="63"/>
      <c r="BE24" s="61"/>
      <c r="BF24" s="63"/>
      <c r="BG24" s="61"/>
      <c r="BH24" s="63"/>
      <c r="BI24" s="61"/>
      <c r="BJ24" s="63"/>
      <c r="BK24" s="61"/>
      <c r="BL24" s="63"/>
      <c r="BM24" s="61"/>
      <c r="BN24" s="63"/>
      <c r="BO24" s="62"/>
      <c r="BP24" s="63"/>
      <c r="BQ24" s="62"/>
      <c r="BR24" s="63"/>
      <c r="BS24" s="62"/>
      <c r="BT24" s="63"/>
      <c r="BU24" s="62"/>
      <c r="BV24" s="63"/>
      <c r="BW24" s="62"/>
      <c r="BX24" s="63"/>
      <c r="BY24" s="62"/>
      <c r="BZ24" s="63"/>
      <c r="CA24" s="61"/>
      <c r="CB24" s="63"/>
      <c r="CC24" s="62"/>
      <c r="CD24" s="63"/>
      <c r="CE24" s="62"/>
      <c r="CF24" s="63"/>
      <c r="CG24" s="62"/>
      <c r="CH24" s="63"/>
      <c r="CI24" s="61"/>
      <c r="CJ24" s="63"/>
      <c r="CK24" s="61"/>
      <c r="CL24" s="63"/>
      <c r="CM24" s="61"/>
      <c r="CN24" s="63"/>
      <c r="CO24" s="61"/>
      <c r="CP24" s="63"/>
      <c r="CQ24" s="61"/>
      <c r="CR24" s="63"/>
      <c r="CS24" s="61"/>
      <c r="CT24" s="63"/>
      <c r="CU24" s="61"/>
      <c r="CV24" s="63"/>
      <c r="CW24" s="61"/>
      <c r="CX24" s="63"/>
      <c r="CY24" s="61"/>
      <c r="CZ24" s="63"/>
      <c r="DA24" s="61"/>
      <c r="DB24" s="63"/>
      <c r="DC24" s="61"/>
      <c r="DD24" s="63"/>
      <c r="DE24" s="61"/>
      <c r="DF24" s="63"/>
      <c r="DG24" s="61"/>
      <c r="DH24" s="63"/>
      <c r="DI24" s="61"/>
      <c r="DJ24" s="63"/>
      <c r="DK24" s="69"/>
    </row>
    <row r="25" spans="1:115" s="9" customFormat="1" ht="12.75" customHeight="1">
      <c r="A25" s="59"/>
      <c r="B25" s="60"/>
      <c r="C25" s="61"/>
      <c r="D25" s="63"/>
      <c r="E25" s="61"/>
      <c r="F25" s="63"/>
      <c r="G25" s="61"/>
      <c r="H25" s="63"/>
      <c r="I25" s="62"/>
      <c r="J25" s="63"/>
      <c r="K25" s="62"/>
      <c r="L25" s="63"/>
      <c r="M25" s="62"/>
      <c r="N25" s="63"/>
      <c r="O25" s="62"/>
      <c r="P25" s="63"/>
      <c r="Q25" s="62"/>
      <c r="R25" s="63"/>
      <c r="S25" s="62"/>
      <c r="T25" s="63"/>
      <c r="U25" s="62"/>
      <c r="V25" s="63"/>
      <c r="W25" s="62"/>
      <c r="X25" s="63"/>
      <c r="Y25" s="62"/>
      <c r="Z25" s="63"/>
      <c r="AA25" s="62"/>
      <c r="AB25" s="63"/>
      <c r="AC25" s="62"/>
      <c r="AD25" s="63"/>
      <c r="AE25" s="62"/>
      <c r="AF25" s="63"/>
      <c r="AG25" s="62"/>
      <c r="AH25" s="63"/>
      <c r="AI25" s="62"/>
      <c r="AJ25" s="63"/>
      <c r="AK25" s="61"/>
      <c r="AL25" s="63"/>
      <c r="AM25" s="61"/>
      <c r="AN25" s="63"/>
      <c r="AO25" s="61"/>
      <c r="AP25" s="63"/>
      <c r="AQ25" s="61"/>
      <c r="AR25" s="63"/>
      <c r="AS25" s="61"/>
      <c r="AT25" s="63"/>
      <c r="AU25" s="61"/>
      <c r="AV25" s="63"/>
      <c r="AW25" s="61"/>
      <c r="AX25" s="63"/>
      <c r="AY25" s="61"/>
      <c r="AZ25" s="63"/>
      <c r="BA25" s="61"/>
      <c r="BB25" s="63"/>
      <c r="BC25" s="61"/>
      <c r="BD25" s="63"/>
      <c r="BE25" s="61"/>
      <c r="BF25" s="63"/>
      <c r="BG25" s="61"/>
      <c r="BH25" s="63"/>
      <c r="BI25" s="61"/>
      <c r="BJ25" s="63"/>
      <c r="BK25" s="61"/>
      <c r="BL25" s="63"/>
      <c r="BM25" s="61"/>
      <c r="BN25" s="63"/>
      <c r="BO25" s="62"/>
      <c r="BP25" s="63"/>
      <c r="BQ25" s="62"/>
      <c r="BR25" s="63"/>
      <c r="BS25" s="62"/>
      <c r="BT25" s="63"/>
      <c r="BU25" s="62"/>
      <c r="BV25" s="63"/>
      <c r="BW25" s="62"/>
      <c r="BX25" s="63"/>
      <c r="BY25" s="62"/>
      <c r="BZ25" s="63"/>
      <c r="CA25" s="61"/>
      <c r="CB25" s="63"/>
      <c r="CC25" s="62"/>
      <c r="CD25" s="63"/>
      <c r="CE25" s="62"/>
      <c r="CF25" s="63"/>
      <c r="CG25" s="62"/>
      <c r="CH25" s="63"/>
      <c r="CI25" s="61"/>
      <c r="CJ25" s="63"/>
      <c r="CK25" s="61"/>
      <c r="CL25" s="63"/>
      <c r="CM25" s="61"/>
      <c r="CN25" s="63"/>
      <c r="CO25" s="61"/>
      <c r="CP25" s="63"/>
      <c r="CQ25" s="61"/>
      <c r="CR25" s="63"/>
      <c r="CS25" s="61"/>
      <c r="CT25" s="63"/>
      <c r="CU25" s="61"/>
      <c r="CV25" s="63"/>
      <c r="CW25" s="61"/>
      <c r="CX25" s="63"/>
      <c r="CY25" s="61"/>
      <c r="CZ25" s="63"/>
      <c r="DA25" s="61"/>
      <c r="DB25" s="63"/>
      <c r="DC25" s="61"/>
      <c r="DD25" s="63"/>
      <c r="DE25" s="61"/>
      <c r="DF25" s="63"/>
      <c r="DG25" s="61"/>
      <c r="DH25" s="63"/>
      <c r="DI25" s="61"/>
      <c r="DJ25" s="63"/>
      <c r="DK25" s="69"/>
    </row>
    <row r="26" spans="1:115" s="9" customFormat="1" ht="12.75" customHeight="1">
      <c r="A26" s="59"/>
      <c r="B26" s="60"/>
      <c r="C26" s="61"/>
      <c r="D26" s="63"/>
      <c r="E26" s="61"/>
      <c r="F26" s="63"/>
      <c r="G26" s="61"/>
      <c r="H26" s="63"/>
      <c r="I26" s="62"/>
      <c r="J26" s="63"/>
      <c r="K26" s="62"/>
      <c r="L26" s="63"/>
      <c r="M26" s="62"/>
      <c r="N26" s="63"/>
      <c r="O26" s="62"/>
      <c r="P26" s="63"/>
      <c r="Q26" s="62"/>
      <c r="R26" s="63"/>
      <c r="S26" s="62"/>
      <c r="T26" s="63"/>
      <c r="U26" s="62"/>
      <c r="V26" s="63"/>
      <c r="W26" s="62"/>
      <c r="X26" s="63"/>
      <c r="Y26" s="62"/>
      <c r="Z26" s="63"/>
      <c r="AA26" s="62"/>
      <c r="AB26" s="63"/>
      <c r="AC26" s="62"/>
      <c r="AD26" s="63"/>
      <c r="AE26" s="62"/>
      <c r="AF26" s="63"/>
      <c r="AG26" s="62"/>
      <c r="AH26" s="63"/>
      <c r="AI26" s="62"/>
      <c r="AJ26" s="63"/>
      <c r="AK26" s="61"/>
      <c r="AL26" s="63"/>
      <c r="AM26" s="61"/>
      <c r="AN26" s="63"/>
      <c r="AO26" s="61"/>
      <c r="AP26" s="63"/>
      <c r="AQ26" s="61"/>
      <c r="AR26" s="63"/>
      <c r="AS26" s="61"/>
      <c r="AT26" s="63"/>
      <c r="AU26" s="61"/>
      <c r="AV26" s="63"/>
      <c r="AW26" s="61"/>
      <c r="AX26" s="63"/>
      <c r="AY26" s="61"/>
      <c r="AZ26" s="63"/>
      <c r="BA26" s="61"/>
      <c r="BB26" s="63"/>
      <c r="BC26" s="61"/>
      <c r="BD26" s="63"/>
      <c r="BE26" s="61"/>
      <c r="BF26" s="63"/>
      <c r="BG26" s="61"/>
      <c r="BH26" s="63"/>
      <c r="BI26" s="61"/>
      <c r="BJ26" s="63"/>
      <c r="BK26" s="61"/>
      <c r="BL26" s="63"/>
      <c r="BM26" s="61"/>
      <c r="BN26" s="63"/>
      <c r="BO26" s="62"/>
      <c r="BP26" s="63"/>
      <c r="BQ26" s="62"/>
      <c r="BR26" s="63"/>
      <c r="BS26" s="62"/>
      <c r="BT26" s="63"/>
      <c r="BU26" s="62"/>
      <c r="BV26" s="63"/>
      <c r="BW26" s="62"/>
      <c r="BX26" s="63"/>
      <c r="BY26" s="62"/>
      <c r="BZ26" s="63"/>
      <c r="CA26" s="61"/>
      <c r="CB26" s="63"/>
      <c r="CC26" s="62"/>
      <c r="CD26" s="63"/>
      <c r="CE26" s="62"/>
      <c r="CF26" s="63"/>
      <c r="CG26" s="62"/>
      <c r="CH26" s="63"/>
      <c r="CI26" s="61"/>
      <c r="CJ26" s="63"/>
      <c r="CK26" s="61"/>
      <c r="CL26" s="63"/>
      <c r="CM26" s="61"/>
      <c r="CN26" s="63"/>
      <c r="CO26" s="61"/>
      <c r="CP26" s="63"/>
      <c r="CQ26" s="61"/>
      <c r="CR26" s="63"/>
      <c r="CS26" s="61"/>
      <c r="CT26" s="63"/>
      <c r="CU26" s="61"/>
      <c r="CV26" s="63"/>
      <c r="CW26" s="61"/>
      <c r="CX26" s="63"/>
      <c r="CY26" s="61"/>
      <c r="CZ26" s="63"/>
      <c r="DA26" s="61"/>
      <c r="DB26" s="63"/>
      <c r="DC26" s="61"/>
      <c r="DD26" s="63"/>
      <c r="DE26" s="61"/>
      <c r="DF26" s="63"/>
      <c r="DG26" s="61"/>
      <c r="DH26" s="63"/>
      <c r="DI26" s="61"/>
      <c r="DJ26" s="63"/>
      <c r="DK26" s="69"/>
    </row>
    <row r="27" spans="1:115" s="9" customFormat="1" ht="12" customHeight="1">
      <c r="A27" s="59"/>
      <c r="B27" s="60"/>
      <c r="C27" s="61"/>
      <c r="D27" s="63"/>
      <c r="E27" s="61"/>
      <c r="F27" s="63"/>
      <c r="G27" s="61"/>
      <c r="H27" s="63"/>
      <c r="I27" s="62"/>
      <c r="J27" s="63"/>
      <c r="K27" s="62"/>
      <c r="L27" s="63"/>
      <c r="M27" s="62"/>
      <c r="N27" s="63"/>
      <c r="O27" s="62"/>
      <c r="P27" s="63"/>
      <c r="Q27" s="62"/>
      <c r="R27" s="63"/>
      <c r="S27" s="62"/>
      <c r="T27" s="63"/>
      <c r="U27" s="62"/>
      <c r="V27" s="63"/>
      <c r="W27" s="62"/>
      <c r="X27" s="63"/>
      <c r="Y27" s="62"/>
      <c r="Z27" s="63"/>
      <c r="AA27" s="62"/>
      <c r="AB27" s="63"/>
      <c r="AC27" s="62"/>
      <c r="AD27" s="63"/>
      <c r="AE27" s="62"/>
      <c r="AF27" s="63"/>
      <c r="AG27" s="62"/>
      <c r="AH27" s="63"/>
      <c r="AI27" s="62"/>
      <c r="AJ27" s="63"/>
      <c r="AK27" s="61"/>
      <c r="AL27" s="63"/>
      <c r="AM27" s="61"/>
      <c r="AN27" s="63"/>
      <c r="AO27" s="61"/>
      <c r="AP27" s="63"/>
      <c r="AQ27" s="61"/>
      <c r="AR27" s="63"/>
      <c r="AS27" s="61"/>
      <c r="AT27" s="63"/>
      <c r="AU27" s="61"/>
      <c r="AV27" s="63"/>
      <c r="AW27" s="61"/>
      <c r="AX27" s="63"/>
      <c r="AY27" s="61"/>
      <c r="AZ27" s="63"/>
      <c r="BA27" s="61"/>
      <c r="BB27" s="63"/>
      <c r="BC27" s="61"/>
      <c r="BD27" s="63"/>
      <c r="BE27" s="61"/>
      <c r="BF27" s="63"/>
      <c r="BG27" s="61"/>
      <c r="BH27" s="63"/>
      <c r="BI27" s="61"/>
      <c r="BJ27" s="63"/>
      <c r="BK27" s="61"/>
      <c r="BL27" s="63"/>
      <c r="BM27" s="61"/>
      <c r="BN27" s="63"/>
      <c r="BO27" s="62"/>
      <c r="BP27" s="63"/>
      <c r="BQ27" s="62"/>
      <c r="BR27" s="63"/>
      <c r="BS27" s="62"/>
      <c r="BT27" s="63"/>
      <c r="BU27" s="62"/>
      <c r="BV27" s="63"/>
      <c r="BW27" s="62"/>
      <c r="BX27" s="63"/>
      <c r="BY27" s="62"/>
      <c r="BZ27" s="63"/>
      <c r="CA27" s="61"/>
      <c r="CB27" s="63"/>
      <c r="CC27" s="62"/>
      <c r="CD27" s="63"/>
      <c r="CE27" s="62"/>
      <c r="CF27" s="63"/>
      <c r="CG27" s="62"/>
      <c r="CH27" s="63"/>
      <c r="CI27" s="61"/>
      <c r="CJ27" s="63"/>
      <c r="CK27" s="61"/>
      <c r="CL27" s="63"/>
      <c r="CM27" s="61"/>
      <c r="CN27" s="63"/>
      <c r="CO27" s="61"/>
      <c r="CP27" s="63"/>
      <c r="CQ27" s="61"/>
      <c r="CR27" s="63"/>
      <c r="CS27" s="61"/>
      <c r="CT27" s="63"/>
      <c r="CU27" s="61"/>
      <c r="CV27" s="63"/>
      <c r="CW27" s="61"/>
      <c r="CX27" s="63"/>
      <c r="CY27" s="61"/>
      <c r="CZ27" s="63"/>
      <c r="DA27" s="61"/>
      <c r="DB27" s="63"/>
      <c r="DC27" s="61"/>
      <c r="DD27" s="63"/>
      <c r="DE27" s="61"/>
      <c r="DF27" s="63"/>
      <c r="DG27" s="61"/>
      <c r="DH27" s="63"/>
      <c r="DI27" s="61"/>
      <c r="DJ27" s="63"/>
      <c r="DK27" s="69"/>
    </row>
    <row r="28" spans="1:115" s="9" customFormat="1" ht="13.5" customHeight="1">
      <c r="A28" s="59"/>
      <c r="B28" s="60"/>
      <c r="C28" s="61"/>
      <c r="D28" s="63"/>
      <c r="E28" s="61"/>
      <c r="F28" s="63"/>
      <c r="G28" s="61"/>
      <c r="H28" s="63"/>
      <c r="I28" s="62"/>
      <c r="J28" s="63"/>
      <c r="K28" s="62"/>
      <c r="L28" s="63"/>
      <c r="M28" s="62"/>
      <c r="N28" s="63"/>
      <c r="O28" s="62"/>
      <c r="P28" s="63"/>
      <c r="Q28" s="62"/>
      <c r="R28" s="63"/>
      <c r="S28" s="62"/>
      <c r="T28" s="63"/>
      <c r="U28" s="62"/>
      <c r="V28" s="63"/>
      <c r="W28" s="62"/>
      <c r="X28" s="63"/>
      <c r="Y28" s="62"/>
      <c r="Z28" s="63"/>
      <c r="AA28" s="62"/>
      <c r="AB28" s="63"/>
      <c r="AC28" s="62"/>
      <c r="AD28" s="63"/>
      <c r="AE28" s="62"/>
      <c r="AF28" s="63"/>
      <c r="AG28" s="62"/>
      <c r="AH28" s="63"/>
      <c r="AI28" s="62"/>
      <c r="AJ28" s="63"/>
      <c r="AK28" s="61"/>
      <c r="AL28" s="63"/>
      <c r="AM28" s="61"/>
      <c r="AN28" s="63"/>
      <c r="AO28" s="61"/>
      <c r="AP28" s="63"/>
      <c r="AQ28" s="61"/>
      <c r="AR28" s="63"/>
      <c r="AS28" s="61"/>
      <c r="AT28" s="63"/>
      <c r="AU28" s="61"/>
      <c r="AV28" s="63"/>
      <c r="AW28" s="61"/>
      <c r="AX28" s="63"/>
      <c r="AY28" s="61"/>
      <c r="AZ28" s="63"/>
      <c r="BA28" s="61"/>
      <c r="BB28" s="63"/>
      <c r="BC28" s="61"/>
      <c r="BD28" s="63"/>
      <c r="BE28" s="61"/>
      <c r="BF28" s="63"/>
      <c r="BG28" s="61"/>
      <c r="BH28" s="63"/>
      <c r="BI28" s="61"/>
      <c r="BJ28" s="63"/>
      <c r="BK28" s="61"/>
      <c r="BL28" s="63"/>
      <c r="BM28" s="61"/>
      <c r="BN28" s="63"/>
      <c r="BO28" s="62"/>
      <c r="BP28" s="63"/>
      <c r="BQ28" s="62"/>
      <c r="BR28" s="63"/>
      <c r="BS28" s="62"/>
      <c r="BT28" s="63"/>
      <c r="BU28" s="62"/>
      <c r="BV28" s="63"/>
      <c r="BW28" s="62"/>
      <c r="BX28" s="63"/>
      <c r="BY28" s="62"/>
      <c r="BZ28" s="63"/>
      <c r="CA28" s="61"/>
      <c r="CB28" s="63"/>
      <c r="CC28" s="62"/>
      <c r="CD28" s="63"/>
      <c r="CE28" s="62"/>
      <c r="CF28" s="63"/>
      <c r="CG28" s="62"/>
      <c r="CH28" s="63"/>
      <c r="CI28" s="61"/>
      <c r="CJ28" s="63"/>
      <c r="CK28" s="61"/>
      <c r="CL28" s="63"/>
      <c r="CM28" s="61"/>
      <c r="CN28" s="63"/>
      <c r="CO28" s="61"/>
      <c r="CP28" s="63"/>
      <c r="CQ28" s="61"/>
      <c r="CR28" s="63"/>
      <c r="CS28" s="61"/>
      <c r="CT28" s="63"/>
      <c r="CU28" s="61"/>
      <c r="CV28" s="63"/>
      <c r="CW28" s="61"/>
      <c r="CX28" s="63"/>
      <c r="CY28" s="61"/>
      <c r="CZ28" s="63"/>
      <c r="DA28" s="61"/>
      <c r="DB28" s="63"/>
      <c r="DC28" s="61"/>
      <c r="DD28" s="63"/>
      <c r="DE28" s="61"/>
      <c r="DF28" s="63"/>
      <c r="DG28" s="61"/>
      <c r="DH28" s="63"/>
      <c r="DI28" s="61"/>
      <c r="DJ28" s="63"/>
      <c r="DK28" s="69"/>
    </row>
    <row r="29" spans="1:115" s="9" customFormat="1" ht="10.5" customHeight="1">
      <c r="A29" s="59"/>
      <c r="B29" s="60"/>
      <c r="C29" s="61"/>
      <c r="D29" s="63"/>
      <c r="E29" s="61"/>
      <c r="F29" s="63"/>
      <c r="G29" s="61"/>
      <c r="H29" s="63"/>
      <c r="I29" s="62"/>
      <c r="J29" s="63"/>
      <c r="K29" s="62"/>
      <c r="L29" s="63"/>
      <c r="M29" s="62"/>
      <c r="N29" s="63"/>
      <c r="O29" s="62"/>
      <c r="P29" s="63"/>
      <c r="Q29" s="62"/>
      <c r="R29" s="63"/>
      <c r="S29" s="62"/>
      <c r="T29" s="63"/>
      <c r="U29" s="62"/>
      <c r="V29" s="63"/>
      <c r="W29" s="62"/>
      <c r="X29" s="63"/>
      <c r="Y29" s="62"/>
      <c r="Z29" s="63"/>
      <c r="AA29" s="62"/>
      <c r="AB29" s="63"/>
      <c r="AC29" s="62"/>
      <c r="AD29" s="63"/>
      <c r="AE29" s="62"/>
      <c r="AF29" s="63"/>
      <c r="AG29" s="62"/>
      <c r="AH29" s="63"/>
      <c r="AI29" s="62"/>
      <c r="AJ29" s="63"/>
      <c r="AK29" s="61"/>
      <c r="AL29" s="63"/>
      <c r="AM29" s="61"/>
      <c r="AN29" s="63"/>
      <c r="AO29" s="61"/>
      <c r="AP29" s="63"/>
      <c r="AQ29" s="61"/>
      <c r="AR29" s="63"/>
      <c r="AS29" s="61"/>
      <c r="AT29" s="63"/>
      <c r="AU29" s="61"/>
      <c r="AV29" s="63"/>
      <c r="AW29" s="61"/>
      <c r="AX29" s="63"/>
      <c r="AY29" s="61"/>
      <c r="AZ29" s="63"/>
      <c r="BA29" s="61"/>
      <c r="BB29" s="63"/>
      <c r="BC29" s="61"/>
      <c r="BD29" s="63"/>
      <c r="BE29" s="61"/>
      <c r="BF29" s="63"/>
      <c r="BG29" s="61"/>
      <c r="BH29" s="63"/>
      <c r="BI29" s="61"/>
      <c r="BJ29" s="63"/>
      <c r="BK29" s="61"/>
      <c r="BL29" s="63"/>
      <c r="BM29" s="61"/>
      <c r="BN29" s="63"/>
      <c r="BO29" s="62"/>
      <c r="BP29" s="63"/>
      <c r="BQ29" s="62"/>
      <c r="BR29" s="63"/>
      <c r="BS29" s="62"/>
      <c r="BT29" s="63"/>
      <c r="BU29" s="62"/>
      <c r="BV29" s="63"/>
      <c r="BW29" s="62"/>
      <c r="BX29" s="63"/>
      <c r="BY29" s="62"/>
      <c r="BZ29" s="63"/>
      <c r="CA29" s="61"/>
      <c r="CB29" s="63"/>
      <c r="CC29" s="62"/>
      <c r="CD29" s="63"/>
      <c r="CE29" s="62"/>
      <c r="CF29" s="63"/>
      <c r="CG29" s="62"/>
      <c r="CH29" s="63"/>
      <c r="CI29" s="61"/>
      <c r="CJ29" s="63"/>
      <c r="CK29" s="61"/>
      <c r="CL29" s="63"/>
      <c r="CM29" s="61"/>
      <c r="CN29" s="63"/>
      <c r="CO29" s="61"/>
      <c r="CP29" s="63"/>
      <c r="CQ29" s="61"/>
      <c r="CR29" s="63"/>
      <c r="CS29" s="61"/>
      <c r="CT29" s="63"/>
      <c r="CU29" s="61"/>
      <c r="CV29" s="63"/>
      <c r="CW29" s="61"/>
      <c r="CX29" s="63"/>
      <c r="CY29" s="61"/>
      <c r="CZ29" s="63"/>
      <c r="DA29" s="61"/>
      <c r="DB29" s="63"/>
      <c r="DC29" s="61"/>
      <c r="DD29" s="63"/>
      <c r="DE29" s="61"/>
      <c r="DF29" s="63"/>
      <c r="DG29" s="61"/>
      <c r="DH29" s="63"/>
      <c r="DI29" s="61"/>
      <c r="DJ29" s="63"/>
      <c r="DK29" s="69"/>
    </row>
    <row r="30" spans="1:115" s="9" customFormat="1" ht="11.25" customHeight="1">
      <c r="A30" s="59"/>
      <c r="B30" s="60"/>
      <c r="C30" s="61"/>
      <c r="D30" s="63"/>
      <c r="E30" s="61"/>
      <c r="F30" s="63"/>
      <c r="G30" s="61"/>
      <c r="H30" s="63"/>
      <c r="I30" s="62"/>
      <c r="J30" s="63"/>
      <c r="K30" s="62"/>
      <c r="L30" s="63"/>
      <c r="M30" s="62"/>
      <c r="N30" s="63"/>
      <c r="O30" s="62"/>
      <c r="P30" s="63"/>
      <c r="Q30" s="62"/>
      <c r="R30" s="63"/>
      <c r="S30" s="62"/>
      <c r="T30" s="63"/>
      <c r="U30" s="62"/>
      <c r="V30" s="63"/>
      <c r="W30" s="62"/>
      <c r="X30" s="63"/>
      <c r="Y30" s="62"/>
      <c r="Z30" s="63"/>
      <c r="AA30" s="62"/>
      <c r="AB30" s="63"/>
      <c r="AC30" s="62"/>
      <c r="AD30" s="63"/>
      <c r="AE30" s="62"/>
      <c r="AF30" s="63"/>
      <c r="AG30" s="62"/>
      <c r="AH30" s="63"/>
      <c r="AI30" s="62"/>
      <c r="AJ30" s="63"/>
      <c r="AK30" s="61"/>
      <c r="AL30" s="63"/>
      <c r="AM30" s="61"/>
      <c r="AN30" s="63"/>
      <c r="AO30" s="61"/>
      <c r="AP30" s="63"/>
      <c r="AQ30" s="61"/>
      <c r="AR30" s="63"/>
      <c r="AS30" s="61"/>
      <c r="AT30" s="63"/>
      <c r="AU30" s="61"/>
      <c r="AV30" s="63"/>
      <c r="AW30" s="61"/>
      <c r="AX30" s="63"/>
      <c r="AY30" s="61"/>
      <c r="AZ30" s="63"/>
      <c r="BA30" s="61"/>
      <c r="BB30" s="63"/>
      <c r="BC30" s="61"/>
      <c r="BD30" s="63"/>
      <c r="BE30" s="61"/>
      <c r="BF30" s="63"/>
      <c r="BG30" s="61"/>
      <c r="BH30" s="63"/>
      <c r="BI30" s="61"/>
      <c r="BJ30" s="63"/>
      <c r="BK30" s="61"/>
      <c r="BL30" s="63"/>
      <c r="BM30" s="61"/>
      <c r="BN30" s="63"/>
      <c r="BO30" s="62"/>
      <c r="BP30" s="63"/>
      <c r="BQ30" s="62"/>
      <c r="BR30" s="63"/>
      <c r="BS30" s="62"/>
      <c r="BT30" s="63"/>
      <c r="BU30" s="62"/>
      <c r="BV30" s="63"/>
      <c r="BW30" s="62"/>
      <c r="BX30" s="63"/>
      <c r="BY30" s="62"/>
      <c r="BZ30" s="63"/>
      <c r="CA30" s="61"/>
      <c r="CB30" s="63"/>
      <c r="CC30" s="62"/>
      <c r="CD30" s="63"/>
      <c r="CE30" s="62"/>
      <c r="CF30" s="63"/>
      <c r="CG30" s="62"/>
      <c r="CH30" s="63"/>
      <c r="CI30" s="61"/>
      <c r="CJ30" s="63"/>
      <c r="CK30" s="61"/>
      <c r="CL30" s="63"/>
      <c r="CM30" s="61"/>
      <c r="CN30" s="63"/>
      <c r="CO30" s="61"/>
      <c r="CP30" s="63"/>
      <c r="CQ30" s="61"/>
      <c r="CR30" s="63"/>
      <c r="CS30" s="61"/>
      <c r="CT30" s="63"/>
      <c r="CU30" s="61"/>
      <c r="CV30" s="63"/>
      <c r="CW30" s="61"/>
      <c r="CX30" s="63"/>
      <c r="CY30" s="61"/>
      <c r="CZ30" s="63"/>
      <c r="DA30" s="61"/>
      <c r="DB30" s="63"/>
      <c r="DC30" s="61"/>
      <c r="DD30" s="63"/>
      <c r="DE30" s="61"/>
      <c r="DF30" s="63"/>
      <c r="DG30" s="61"/>
      <c r="DH30" s="63"/>
      <c r="DI30" s="61"/>
      <c r="DJ30" s="63"/>
      <c r="DK30" s="69"/>
    </row>
    <row r="31" spans="1:115" s="9" customFormat="1" ht="11.25" customHeight="1">
      <c r="A31" s="59"/>
      <c r="B31" s="60"/>
      <c r="C31" s="61"/>
      <c r="D31" s="63"/>
      <c r="E31" s="61"/>
      <c r="F31" s="63"/>
      <c r="G31" s="61"/>
      <c r="H31" s="63"/>
      <c r="I31" s="62"/>
      <c r="J31" s="63"/>
      <c r="K31" s="62"/>
      <c r="L31" s="63"/>
      <c r="M31" s="62"/>
      <c r="N31" s="63"/>
      <c r="O31" s="62"/>
      <c r="P31" s="63"/>
      <c r="Q31" s="62"/>
      <c r="R31" s="63"/>
      <c r="S31" s="62"/>
      <c r="T31" s="63"/>
      <c r="U31" s="62"/>
      <c r="V31" s="63"/>
      <c r="W31" s="62"/>
      <c r="X31" s="63"/>
      <c r="Y31" s="62"/>
      <c r="Z31" s="63"/>
      <c r="AA31" s="62"/>
      <c r="AB31" s="63"/>
      <c r="AC31" s="62"/>
      <c r="AD31" s="63"/>
      <c r="AE31" s="62"/>
      <c r="AF31" s="63"/>
      <c r="AG31" s="62"/>
      <c r="AH31" s="63"/>
      <c r="AI31" s="62"/>
      <c r="AJ31" s="63"/>
      <c r="AK31" s="61"/>
      <c r="AL31" s="63"/>
      <c r="AM31" s="61"/>
      <c r="AN31" s="63"/>
      <c r="AO31" s="61"/>
      <c r="AP31" s="63"/>
      <c r="AQ31" s="61"/>
      <c r="AR31" s="63"/>
      <c r="AS31" s="61"/>
      <c r="AT31" s="63"/>
      <c r="AU31" s="61"/>
      <c r="AV31" s="63"/>
      <c r="AW31" s="61"/>
      <c r="AX31" s="63"/>
      <c r="AY31" s="61"/>
      <c r="AZ31" s="63"/>
      <c r="BA31" s="61"/>
      <c r="BB31" s="63"/>
      <c r="BC31" s="61"/>
      <c r="BD31" s="63"/>
      <c r="BE31" s="61"/>
      <c r="BF31" s="63"/>
      <c r="BG31" s="61"/>
      <c r="BH31" s="63"/>
      <c r="BI31" s="61"/>
      <c r="BJ31" s="63"/>
      <c r="BK31" s="61"/>
      <c r="BL31" s="63"/>
      <c r="BM31" s="61"/>
      <c r="BN31" s="63"/>
      <c r="BO31" s="62"/>
      <c r="BP31" s="63"/>
      <c r="BQ31" s="62"/>
      <c r="BR31" s="63"/>
      <c r="BS31" s="62"/>
      <c r="BT31" s="63"/>
      <c r="BU31" s="62"/>
      <c r="BV31" s="63"/>
      <c r="BW31" s="62"/>
      <c r="BX31" s="63"/>
      <c r="BY31" s="62"/>
      <c r="BZ31" s="63"/>
      <c r="CA31" s="61"/>
      <c r="CB31" s="63"/>
      <c r="CC31" s="62"/>
      <c r="CD31" s="63"/>
      <c r="CE31" s="62"/>
      <c r="CF31" s="63"/>
      <c r="CG31" s="62"/>
      <c r="CH31" s="63"/>
      <c r="CI31" s="61"/>
      <c r="CJ31" s="63"/>
      <c r="CK31" s="61"/>
      <c r="CL31" s="63"/>
      <c r="CM31" s="61"/>
      <c r="CN31" s="63"/>
      <c r="CO31" s="61"/>
      <c r="CP31" s="63"/>
      <c r="CQ31" s="61"/>
      <c r="CR31" s="63"/>
      <c r="CS31" s="61"/>
      <c r="CT31" s="63"/>
      <c r="CU31" s="61"/>
      <c r="CV31" s="63"/>
      <c r="CW31" s="61"/>
      <c r="CX31" s="63"/>
      <c r="CY31" s="61"/>
      <c r="CZ31" s="63"/>
      <c r="DA31" s="61"/>
      <c r="DB31" s="63"/>
      <c r="DC31" s="61"/>
      <c r="DD31" s="63"/>
      <c r="DE31" s="61"/>
      <c r="DF31" s="63"/>
      <c r="DG31" s="61"/>
      <c r="DH31" s="63"/>
      <c r="DI31" s="61"/>
      <c r="DJ31" s="63"/>
      <c r="DK31" s="69"/>
    </row>
    <row r="32" spans="1:115" s="9" customFormat="1" ht="13.5" customHeight="1">
      <c r="A32" s="59"/>
      <c r="B32" s="60"/>
      <c r="C32" s="61"/>
      <c r="D32" s="63"/>
      <c r="E32" s="61"/>
      <c r="F32" s="63"/>
      <c r="G32" s="61"/>
      <c r="H32" s="63"/>
      <c r="I32" s="62"/>
      <c r="J32" s="63"/>
      <c r="K32" s="62"/>
      <c r="L32" s="63"/>
      <c r="M32" s="62"/>
      <c r="N32" s="63"/>
      <c r="O32" s="62"/>
      <c r="P32" s="63"/>
      <c r="Q32" s="62"/>
      <c r="R32" s="63"/>
      <c r="S32" s="62"/>
      <c r="T32" s="63"/>
      <c r="U32" s="62"/>
      <c r="V32" s="63"/>
      <c r="W32" s="62"/>
      <c r="X32" s="63"/>
      <c r="Y32" s="62"/>
      <c r="Z32" s="63"/>
      <c r="AA32" s="62"/>
      <c r="AB32" s="63"/>
      <c r="AC32" s="62"/>
      <c r="AD32" s="63"/>
      <c r="AE32" s="62"/>
      <c r="AF32" s="63"/>
      <c r="AG32" s="62"/>
      <c r="AH32" s="63"/>
      <c r="AI32" s="62"/>
      <c r="AJ32" s="63"/>
      <c r="AK32" s="61"/>
      <c r="AL32" s="63"/>
      <c r="AM32" s="61"/>
      <c r="AN32" s="63"/>
      <c r="AO32" s="61"/>
      <c r="AP32" s="63"/>
      <c r="AQ32" s="61"/>
      <c r="AR32" s="63"/>
      <c r="AS32" s="61"/>
      <c r="AT32" s="63"/>
      <c r="AU32" s="61"/>
      <c r="AV32" s="63"/>
      <c r="AW32" s="61"/>
      <c r="AX32" s="63"/>
      <c r="AY32" s="61"/>
      <c r="AZ32" s="63"/>
      <c r="BA32" s="61"/>
      <c r="BB32" s="63"/>
      <c r="BC32" s="61"/>
      <c r="BD32" s="63"/>
      <c r="BE32" s="61"/>
      <c r="BF32" s="63"/>
      <c r="BG32" s="61"/>
      <c r="BH32" s="63"/>
      <c r="BI32" s="61"/>
      <c r="BJ32" s="63"/>
      <c r="BK32" s="61"/>
      <c r="BL32" s="63"/>
      <c r="BM32" s="61"/>
      <c r="BN32" s="63"/>
      <c r="BO32" s="62"/>
      <c r="BP32" s="63"/>
      <c r="BQ32" s="62"/>
      <c r="BR32" s="63"/>
      <c r="BS32" s="62"/>
      <c r="BT32" s="63"/>
      <c r="BU32" s="62"/>
      <c r="BV32" s="63"/>
      <c r="BW32" s="62"/>
      <c r="BX32" s="63"/>
      <c r="BY32" s="62"/>
      <c r="BZ32" s="63"/>
      <c r="CA32" s="61"/>
      <c r="CB32" s="63"/>
      <c r="CC32" s="62"/>
      <c r="CD32" s="63"/>
      <c r="CE32" s="62"/>
      <c r="CF32" s="63"/>
      <c r="CG32" s="62"/>
      <c r="CH32" s="63"/>
      <c r="CI32" s="61"/>
      <c r="CJ32" s="63"/>
      <c r="CK32" s="61"/>
      <c r="CL32" s="63"/>
      <c r="CM32" s="61"/>
      <c r="CN32" s="63"/>
      <c r="CO32" s="61"/>
      <c r="CP32" s="63"/>
      <c r="CQ32" s="61"/>
      <c r="CR32" s="63"/>
      <c r="CS32" s="61"/>
      <c r="CT32" s="63"/>
      <c r="CU32" s="61"/>
      <c r="CV32" s="63"/>
      <c r="CW32" s="61"/>
      <c r="CX32" s="63"/>
      <c r="CY32" s="61"/>
      <c r="CZ32" s="63"/>
      <c r="DA32" s="61"/>
      <c r="DB32" s="63"/>
      <c r="DC32" s="61"/>
      <c r="DD32" s="63"/>
      <c r="DE32" s="61"/>
      <c r="DF32" s="63"/>
      <c r="DG32" s="61"/>
      <c r="DH32" s="63"/>
      <c r="DI32" s="61"/>
      <c r="DJ32" s="63"/>
      <c r="DK32" s="69"/>
    </row>
    <row r="33" spans="1:115" s="9" customFormat="1" ht="12" customHeight="1">
      <c r="A33" s="59"/>
      <c r="B33" s="60"/>
      <c r="C33" s="61"/>
      <c r="D33" s="63"/>
      <c r="E33" s="61"/>
      <c r="F33" s="63"/>
      <c r="G33" s="61"/>
      <c r="H33" s="63"/>
      <c r="I33" s="62"/>
      <c r="J33" s="63"/>
      <c r="K33" s="62"/>
      <c r="L33" s="63"/>
      <c r="M33" s="62"/>
      <c r="N33" s="63"/>
      <c r="O33" s="62"/>
      <c r="P33" s="63"/>
      <c r="Q33" s="62"/>
      <c r="R33" s="63"/>
      <c r="S33" s="62"/>
      <c r="T33" s="63"/>
      <c r="U33" s="62"/>
      <c r="V33" s="63"/>
      <c r="W33" s="62"/>
      <c r="X33" s="63"/>
      <c r="Y33" s="62"/>
      <c r="Z33" s="63"/>
      <c r="AA33" s="62"/>
      <c r="AB33" s="63"/>
      <c r="AC33" s="62"/>
      <c r="AD33" s="63"/>
      <c r="AE33" s="62"/>
      <c r="AF33" s="63"/>
      <c r="AG33" s="62"/>
      <c r="AH33" s="63"/>
      <c r="AI33" s="62"/>
      <c r="AJ33" s="63"/>
      <c r="AK33" s="61"/>
      <c r="AL33" s="63"/>
      <c r="AM33" s="61"/>
      <c r="AN33" s="63"/>
      <c r="AO33" s="61"/>
      <c r="AP33" s="63"/>
      <c r="AQ33" s="61"/>
      <c r="AR33" s="63"/>
      <c r="AS33" s="61"/>
      <c r="AT33" s="63"/>
      <c r="AU33" s="61"/>
      <c r="AV33" s="63"/>
      <c r="AW33" s="61"/>
      <c r="AX33" s="63"/>
      <c r="AY33" s="61"/>
      <c r="AZ33" s="63"/>
      <c r="BA33" s="61"/>
      <c r="BB33" s="63"/>
      <c r="BC33" s="61"/>
      <c r="BD33" s="63"/>
      <c r="BE33" s="61"/>
      <c r="BF33" s="63"/>
      <c r="BG33" s="61"/>
      <c r="BH33" s="63"/>
      <c r="BI33" s="61"/>
      <c r="BJ33" s="63"/>
      <c r="BK33" s="61"/>
      <c r="BL33" s="63"/>
      <c r="BM33" s="61"/>
      <c r="BN33" s="63"/>
      <c r="BO33" s="62"/>
      <c r="BP33" s="63"/>
      <c r="BQ33" s="62"/>
      <c r="BR33" s="63"/>
      <c r="BS33" s="62"/>
      <c r="BT33" s="63"/>
      <c r="BU33" s="62"/>
      <c r="BV33" s="63"/>
      <c r="BW33" s="62"/>
      <c r="BX33" s="63"/>
      <c r="BY33" s="62"/>
      <c r="BZ33" s="63"/>
      <c r="CA33" s="61"/>
      <c r="CB33" s="63"/>
      <c r="CC33" s="62"/>
      <c r="CD33" s="63"/>
      <c r="CE33" s="62"/>
      <c r="CF33" s="63"/>
      <c r="CG33" s="62"/>
      <c r="CH33" s="63"/>
      <c r="CI33" s="61"/>
      <c r="CJ33" s="63"/>
      <c r="CK33" s="61"/>
      <c r="CL33" s="63"/>
      <c r="CM33" s="61"/>
      <c r="CN33" s="63"/>
      <c r="CO33" s="61"/>
      <c r="CP33" s="63"/>
      <c r="CQ33" s="61"/>
      <c r="CR33" s="63"/>
      <c r="CS33" s="61"/>
      <c r="CT33" s="63"/>
      <c r="CU33" s="61"/>
      <c r="CV33" s="63"/>
      <c r="CW33" s="61"/>
      <c r="CX33" s="63"/>
      <c r="CY33" s="61"/>
      <c r="CZ33" s="63"/>
      <c r="DA33" s="61"/>
      <c r="DB33" s="63"/>
      <c r="DC33" s="61"/>
      <c r="DD33" s="63"/>
      <c r="DE33" s="61"/>
      <c r="DF33" s="63"/>
      <c r="DG33" s="61"/>
      <c r="DH33" s="63"/>
      <c r="DI33" s="61"/>
      <c r="DJ33" s="63"/>
      <c r="DK33" s="69"/>
    </row>
    <row r="34" spans="1:115" s="9" customFormat="1" ht="12.75" customHeight="1">
      <c r="A34" s="59"/>
      <c r="B34" s="60"/>
      <c r="C34" s="61"/>
      <c r="D34" s="63"/>
      <c r="E34" s="61"/>
      <c r="F34" s="63"/>
      <c r="G34" s="61"/>
      <c r="H34" s="63"/>
      <c r="I34" s="62"/>
      <c r="J34" s="63"/>
      <c r="K34" s="62"/>
      <c r="L34" s="63"/>
      <c r="M34" s="62"/>
      <c r="N34" s="63"/>
      <c r="O34" s="62"/>
      <c r="P34" s="63"/>
      <c r="Q34" s="62"/>
      <c r="R34" s="63"/>
      <c r="S34" s="62"/>
      <c r="T34" s="63"/>
      <c r="U34" s="62"/>
      <c r="V34" s="63"/>
      <c r="W34" s="62"/>
      <c r="X34" s="63"/>
      <c r="Y34" s="62"/>
      <c r="Z34" s="63"/>
      <c r="AA34" s="62"/>
      <c r="AB34" s="63"/>
      <c r="AC34" s="62"/>
      <c r="AD34" s="63"/>
      <c r="AE34" s="62"/>
      <c r="AF34" s="63"/>
      <c r="AG34" s="62"/>
      <c r="AH34" s="63"/>
      <c r="AI34" s="62"/>
      <c r="AJ34" s="63"/>
      <c r="AK34" s="61"/>
      <c r="AL34" s="63"/>
      <c r="AM34" s="61"/>
      <c r="AN34" s="63"/>
      <c r="AO34" s="61"/>
      <c r="AP34" s="63"/>
      <c r="AQ34" s="61"/>
      <c r="AR34" s="63"/>
      <c r="AS34" s="61"/>
      <c r="AT34" s="63"/>
      <c r="AU34" s="61"/>
      <c r="AV34" s="63"/>
      <c r="AW34" s="61"/>
      <c r="AX34" s="63"/>
      <c r="AY34" s="61"/>
      <c r="AZ34" s="63"/>
      <c r="BA34" s="61"/>
      <c r="BB34" s="63"/>
      <c r="BC34" s="61"/>
      <c r="BD34" s="63"/>
      <c r="BE34" s="61"/>
      <c r="BF34" s="63"/>
      <c r="BG34" s="61"/>
      <c r="BH34" s="63"/>
      <c r="BI34" s="61"/>
      <c r="BJ34" s="63"/>
      <c r="BK34" s="61"/>
      <c r="BL34" s="63"/>
      <c r="BM34" s="61"/>
      <c r="BN34" s="63"/>
      <c r="BO34" s="62"/>
      <c r="BP34" s="63"/>
      <c r="BQ34" s="62"/>
      <c r="BR34" s="63"/>
      <c r="BS34" s="62"/>
      <c r="BT34" s="63"/>
      <c r="BU34" s="62"/>
      <c r="BV34" s="63"/>
      <c r="BW34" s="62"/>
      <c r="BX34" s="63"/>
      <c r="BY34" s="62"/>
      <c r="BZ34" s="63"/>
      <c r="CA34" s="61"/>
      <c r="CB34" s="63"/>
      <c r="CC34" s="62"/>
      <c r="CD34" s="63"/>
      <c r="CE34" s="62"/>
      <c r="CF34" s="63"/>
      <c r="CG34" s="62"/>
      <c r="CH34" s="63"/>
      <c r="CI34" s="61"/>
      <c r="CJ34" s="63"/>
      <c r="CK34" s="61"/>
      <c r="CL34" s="63"/>
      <c r="CM34" s="61"/>
      <c r="CN34" s="63"/>
      <c r="CO34" s="61"/>
      <c r="CP34" s="63"/>
      <c r="CQ34" s="61"/>
      <c r="CR34" s="63"/>
      <c r="CS34" s="61"/>
      <c r="CT34" s="63"/>
      <c r="CU34" s="61"/>
      <c r="CV34" s="63"/>
      <c r="CW34" s="61"/>
      <c r="CX34" s="63"/>
      <c r="CY34" s="61"/>
      <c r="CZ34" s="63"/>
      <c r="DA34" s="61"/>
      <c r="DB34" s="63"/>
      <c r="DC34" s="61"/>
      <c r="DD34" s="63"/>
      <c r="DE34" s="61"/>
      <c r="DF34" s="63"/>
      <c r="DG34" s="61"/>
      <c r="DH34" s="63"/>
      <c r="DI34" s="61"/>
      <c r="DJ34" s="63"/>
      <c r="DK34" s="69"/>
    </row>
    <row r="35" spans="1:115" s="9" customFormat="1" ht="11.25" customHeight="1">
      <c r="A35" s="59"/>
      <c r="B35" s="60"/>
      <c r="C35" s="61"/>
      <c r="D35" s="63"/>
      <c r="E35" s="61"/>
      <c r="F35" s="63"/>
      <c r="G35" s="61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3"/>
      <c r="S35" s="62"/>
      <c r="T35" s="63"/>
      <c r="U35" s="62"/>
      <c r="V35" s="63"/>
      <c r="W35" s="62"/>
      <c r="X35" s="63"/>
      <c r="Y35" s="62"/>
      <c r="Z35" s="63"/>
      <c r="AA35" s="62"/>
      <c r="AB35" s="63"/>
      <c r="AC35" s="62"/>
      <c r="AD35" s="63"/>
      <c r="AE35" s="62"/>
      <c r="AF35" s="63"/>
      <c r="AG35" s="62"/>
      <c r="AH35" s="63"/>
      <c r="AI35" s="62"/>
      <c r="AJ35" s="63"/>
      <c r="AK35" s="61"/>
      <c r="AL35" s="63"/>
      <c r="AM35" s="61"/>
      <c r="AN35" s="63"/>
      <c r="AO35" s="61"/>
      <c r="AP35" s="63"/>
      <c r="AQ35" s="61"/>
      <c r="AR35" s="63"/>
      <c r="AS35" s="61"/>
      <c r="AT35" s="63"/>
      <c r="AU35" s="61"/>
      <c r="AV35" s="63"/>
      <c r="AW35" s="61"/>
      <c r="AX35" s="63"/>
      <c r="AY35" s="61"/>
      <c r="AZ35" s="63"/>
      <c r="BA35" s="61"/>
      <c r="BB35" s="63"/>
      <c r="BC35" s="61"/>
      <c r="BD35" s="63"/>
      <c r="BE35" s="61"/>
      <c r="BF35" s="63"/>
      <c r="BG35" s="61"/>
      <c r="BH35" s="63"/>
      <c r="BI35" s="61"/>
      <c r="BJ35" s="63"/>
      <c r="BK35" s="61"/>
      <c r="BL35" s="63"/>
      <c r="BM35" s="61"/>
      <c r="BN35" s="63"/>
      <c r="BO35" s="62"/>
      <c r="BP35" s="63"/>
      <c r="BQ35" s="62"/>
      <c r="BR35" s="63"/>
      <c r="BS35" s="62"/>
      <c r="BT35" s="63"/>
      <c r="BU35" s="62"/>
      <c r="BV35" s="63"/>
      <c r="BW35" s="62"/>
      <c r="BX35" s="63"/>
      <c r="BY35" s="62"/>
      <c r="BZ35" s="63"/>
      <c r="CA35" s="61"/>
      <c r="CB35" s="63"/>
      <c r="CC35" s="62"/>
      <c r="CD35" s="63"/>
      <c r="CE35" s="62"/>
      <c r="CF35" s="63"/>
      <c r="CG35" s="62"/>
      <c r="CH35" s="63"/>
      <c r="CI35" s="61"/>
      <c r="CJ35" s="63"/>
      <c r="CK35" s="61"/>
      <c r="CL35" s="63"/>
      <c r="CM35" s="61"/>
      <c r="CN35" s="63"/>
      <c r="CO35" s="61"/>
      <c r="CP35" s="63"/>
      <c r="CQ35" s="61"/>
      <c r="CR35" s="63"/>
      <c r="CS35" s="61"/>
      <c r="CT35" s="63"/>
      <c r="CU35" s="61"/>
      <c r="CV35" s="63"/>
      <c r="CW35" s="61"/>
      <c r="CX35" s="63"/>
      <c r="CY35" s="61"/>
      <c r="CZ35" s="63"/>
      <c r="DA35" s="61"/>
      <c r="DB35" s="63"/>
      <c r="DC35" s="61"/>
      <c r="DD35" s="63"/>
      <c r="DE35" s="61"/>
      <c r="DF35" s="63"/>
      <c r="DG35" s="61"/>
      <c r="DH35" s="63"/>
      <c r="DI35" s="61"/>
      <c r="DJ35" s="63"/>
      <c r="DK35" s="69"/>
    </row>
    <row r="36" spans="1:115" s="9" customFormat="1" ht="11.25" customHeight="1">
      <c r="A36" s="59"/>
      <c r="B36" s="60"/>
      <c r="C36" s="61"/>
      <c r="D36" s="63"/>
      <c r="E36" s="61"/>
      <c r="F36" s="63"/>
      <c r="G36" s="61"/>
      <c r="H36" s="63"/>
      <c r="I36" s="62"/>
      <c r="J36" s="63"/>
      <c r="K36" s="62"/>
      <c r="L36" s="63"/>
      <c r="M36" s="62"/>
      <c r="N36" s="63"/>
      <c r="O36" s="62"/>
      <c r="P36" s="63"/>
      <c r="Q36" s="62"/>
      <c r="R36" s="63"/>
      <c r="S36" s="62"/>
      <c r="T36" s="63"/>
      <c r="U36" s="62"/>
      <c r="V36" s="63"/>
      <c r="W36" s="62"/>
      <c r="X36" s="63"/>
      <c r="Y36" s="62"/>
      <c r="Z36" s="63"/>
      <c r="AA36" s="62"/>
      <c r="AB36" s="63"/>
      <c r="AC36" s="62"/>
      <c r="AD36" s="63"/>
      <c r="AE36" s="62"/>
      <c r="AF36" s="63"/>
      <c r="AG36" s="62"/>
      <c r="AH36" s="63"/>
      <c r="AI36" s="62"/>
      <c r="AJ36" s="63"/>
      <c r="AK36" s="61"/>
      <c r="AL36" s="63"/>
      <c r="AM36" s="61"/>
      <c r="AN36" s="63"/>
      <c r="AO36" s="61"/>
      <c r="AP36" s="63"/>
      <c r="AQ36" s="61"/>
      <c r="AR36" s="63"/>
      <c r="AS36" s="61"/>
      <c r="AT36" s="63"/>
      <c r="AU36" s="61"/>
      <c r="AV36" s="63"/>
      <c r="AW36" s="61"/>
      <c r="AX36" s="63"/>
      <c r="AY36" s="61"/>
      <c r="AZ36" s="63"/>
      <c r="BA36" s="61"/>
      <c r="BB36" s="63"/>
      <c r="BC36" s="61"/>
      <c r="BD36" s="63"/>
      <c r="BE36" s="61"/>
      <c r="BF36" s="63"/>
      <c r="BG36" s="61"/>
      <c r="BH36" s="63"/>
      <c r="BI36" s="61"/>
      <c r="BJ36" s="63"/>
      <c r="BK36" s="61"/>
      <c r="BL36" s="63"/>
      <c r="BM36" s="61"/>
      <c r="BN36" s="63"/>
      <c r="BO36" s="62"/>
      <c r="BP36" s="63"/>
      <c r="BQ36" s="62"/>
      <c r="BR36" s="63"/>
      <c r="BS36" s="62"/>
      <c r="BT36" s="63"/>
      <c r="BU36" s="62"/>
      <c r="BV36" s="63"/>
      <c r="BW36" s="62"/>
      <c r="BX36" s="63"/>
      <c r="BY36" s="62"/>
      <c r="BZ36" s="63"/>
      <c r="CA36" s="61"/>
      <c r="CB36" s="63"/>
      <c r="CC36" s="62"/>
      <c r="CD36" s="63"/>
      <c r="CE36" s="62"/>
      <c r="CF36" s="63"/>
      <c r="CG36" s="62"/>
      <c r="CH36" s="63"/>
      <c r="CI36" s="61"/>
      <c r="CJ36" s="63"/>
      <c r="CK36" s="61"/>
      <c r="CL36" s="63"/>
      <c r="CM36" s="61"/>
      <c r="CN36" s="63"/>
      <c r="CO36" s="61"/>
      <c r="CP36" s="63"/>
      <c r="CQ36" s="61"/>
      <c r="CR36" s="63"/>
      <c r="CS36" s="61"/>
      <c r="CT36" s="63"/>
      <c r="CU36" s="61"/>
      <c r="CV36" s="63"/>
      <c r="CW36" s="61"/>
      <c r="CX36" s="63"/>
      <c r="CY36" s="61"/>
      <c r="CZ36" s="63"/>
      <c r="DA36" s="61"/>
      <c r="DB36" s="63"/>
      <c r="DC36" s="61"/>
      <c r="DD36" s="63"/>
      <c r="DE36" s="61"/>
      <c r="DF36" s="63"/>
      <c r="DG36" s="61"/>
      <c r="DH36" s="63"/>
      <c r="DI36" s="61"/>
      <c r="DJ36" s="63"/>
      <c r="DK36" s="69"/>
    </row>
    <row r="37" spans="1:115" s="10" customFormat="1" ht="10.5" customHeight="1">
      <c r="A37" s="65"/>
      <c r="B37" s="65"/>
      <c r="C37" s="66"/>
      <c r="D37" s="68"/>
      <c r="E37" s="66"/>
      <c r="F37" s="68"/>
      <c r="G37" s="66"/>
      <c r="H37" s="68"/>
      <c r="I37" s="66"/>
      <c r="J37" s="68"/>
      <c r="K37" s="66"/>
      <c r="L37" s="68"/>
      <c r="M37" s="66"/>
      <c r="N37" s="68"/>
      <c r="O37" s="67"/>
      <c r="P37" s="68"/>
      <c r="Q37" s="66"/>
      <c r="R37" s="68"/>
      <c r="S37" s="66"/>
      <c r="T37" s="68"/>
      <c r="U37" s="66"/>
      <c r="V37" s="68"/>
      <c r="W37" s="66"/>
      <c r="X37" s="68"/>
      <c r="Y37" s="67"/>
      <c r="Z37" s="68"/>
      <c r="AA37" s="67"/>
      <c r="AB37" s="68"/>
      <c r="AC37" s="67"/>
      <c r="AD37" s="68"/>
      <c r="AE37" s="67"/>
      <c r="AF37" s="68"/>
      <c r="AG37" s="67"/>
      <c r="AH37" s="68"/>
      <c r="AI37" s="67"/>
      <c r="AJ37" s="68"/>
      <c r="AK37" s="67"/>
      <c r="AL37" s="68"/>
      <c r="AM37" s="67"/>
      <c r="AN37" s="68"/>
      <c r="AO37" s="67"/>
      <c r="AP37" s="68"/>
      <c r="AQ37" s="67"/>
      <c r="AR37" s="68"/>
      <c r="AS37" s="67"/>
      <c r="AT37" s="68"/>
      <c r="AU37" s="67"/>
      <c r="AV37" s="68"/>
      <c r="AW37" s="67"/>
      <c r="AX37" s="68"/>
      <c r="AY37" s="67"/>
      <c r="AZ37" s="68"/>
      <c r="BA37" s="67"/>
      <c r="BB37" s="68"/>
      <c r="BC37" s="67"/>
      <c r="BD37" s="68"/>
      <c r="BE37" s="67"/>
      <c r="BF37" s="68"/>
      <c r="BG37" s="67"/>
      <c r="BH37" s="68"/>
      <c r="BI37" s="67"/>
      <c r="BJ37" s="68"/>
      <c r="BK37" s="67"/>
      <c r="BL37" s="68"/>
      <c r="BM37" s="66"/>
      <c r="BN37" s="68"/>
      <c r="BO37" s="67"/>
      <c r="BP37" s="68"/>
      <c r="BQ37" s="67"/>
      <c r="BR37" s="68"/>
      <c r="BS37" s="67"/>
      <c r="BT37" s="68"/>
      <c r="BU37" s="67"/>
      <c r="BV37" s="68"/>
      <c r="BW37" s="67"/>
      <c r="BX37" s="68"/>
      <c r="BY37" s="67"/>
      <c r="BZ37" s="68"/>
      <c r="CA37" s="67"/>
      <c r="CB37" s="68"/>
      <c r="CC37" s="67"/>
      <c r="CD37" s="68"/>
      <c r="CE37" s="67"/>
      <c r="CF37" s="68"/>
      <c r="CG37" s="67"/>
      <c r="CH37" s="68"/>
      <c r="CI37" s="67"/>
      <c r="CJ37" s="68"/>
      <c r="CK37" s="67"/>
      <c r="CL37" s="68"/>
      <c r="CM37" s="67"/>
      <c r="CN37" s="68"/>
      <c r="CO37" s="67"/>
      <c r="CP37" s="68"/>
      <c r="CQ37" s="67"/>
      <c r="CR37" s="68"/>
      <c r="CS37" s="67"/>
      <c r="CT37" s="68"/>
      <c r="CU37" s="67"/>
      <c r="CV37" s="68"/>
      <c r="CW37" s="67"/>
      <c r="CX37" s="68"/>
      <c r="CY37" s="67"/>
      <c r="CZ37" s="68"/>
      <c r="DA37" s="67"/>
      <c r="DB37" s="68"/>
      <c r="DC37" s="67"/>
      <c r="DD37" s="68"/>
      <c r="DE37" s="67"/>
      <c r="DF37" s="68"/>
      <c r="DG37" s="67"/>
      <c r="DH37" s="68"/>
      <c r="DI37" s="67"/>
      <c r="DJ37" s="68"/>
      <c r="DK37" s="68"/>
    </row>
    <row r="38" s="9" customFormat="1" ht="12.75">
      <c r="A38" s="11"/>
    </row>
    <row r="39" spans="1:115" s="9" customFormat="1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3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2"/>
      <c r="AB39" s="12"/>
      <c r="AC39" s="12"/>
      <c r="AD39" s="12"/>
      <c r="AE39" s="12"/>
      <c r="AF39" s="12"/>
      <c r="AG39" s="13"/>
      <c r="AH39" s="13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3"/>
      <c r="BN39" s="13"/>
      <c r="BO39" s="12"/>
      <c r="BP39" s="12"/>
      <c r="BQ39" s="13"/>
      <c r="BR39" s="13"/>
      <c r="BS39" s="13"/>
      <c r="BT39" s="13"/>
      <c r="BU39" s="13"/>
      <c r="BV39" s="13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3"/>
      <c r="CH39" s="13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4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" customHeight="1">
      <c r="A48" s="11"/>
    </row>
  </sheetData>
  <sheetProtection/>
  <mergeCells count="62">
    <mergeCell ref="CC4:CD4"/>
    <mergeCell ref="CE4:CF4"/>
    <mergeCell ref="CG4:CH4"/>
    <mergeCell ref="DC4:DD4"/>
    <mergeCell ref="DE4:DF4"/>
    <mergeCell ref="DG4:DH4"/>
    <mergeCell ref="DI4:DJ4"/>
    <mergeCell ref="BQ4:BR4"/>
    <mergeCell ref="BS4:BT4"/>
    <mergeCell ref="BU4:BV4"/>
    <mergeCell ref="BY4:BZ4"/>
    <mergeCell ref="BW4:BX4"/>
    <mergeCell ref="CA4:CB4"/>
    <mergeCell ref="CM4:CN4"/>
    <mergeCell ref="CO4:CP4"/>
    <mergeCell ref="CW4:CX4"/>
    <mergeCell ref="CY4:CZ4"/>
    <mergeCell ref="DA4:DB4"/>
    <mergeCell ref="CQ4:CR4"/>
    <mergeCell ref="CS4:CT4"/>
    <mergeCell ref="CU4:CV4"/>
    <mergeCell ref="CK4:CL4"/>
    <mergeCell ref="G4:H4"/>
    <mergeCell ref="BK4:BL4"/>
    <mergeCell ref="CI4:CJ4"/>
    <mergeCell ref="BG4:BH4"/>
    <mergeCell ref="BI4:BJ4"/>
    <mergeCell ref="AY4:AZ4"/>
    <mergeCell ref="BA4:BB4"/>
    <mergeCell ref="BM4:BN4"/>
    <mergeCell ref="BO4:BP4"/>
    <mergeCell ref="BC4:BD4"/>
    <mergeCell ref="AI4:AJ4"/>
    <mergeCell ref="AK4:AL4"/>
    <mergeCell ref="AW4:AX4"/>
    <mergeCell ref="AM4:AN4"/>
    <mergeCell ref="AU4:AV4"/>
    <mergeCell ref="AO4:AP4"/>
    <mergeCell ref="AQ4:AR4"/>
    <mergeCell ref="AS4:AT4"/>
    <mergeCell ref="W4:X4"/>
    <mergeCell ref="Y4:Z4"/>
    <mergeCell ref="AG4:AH4"/>
    <mergeCell ref="AA4:AB4"/>
    <mergeCell ref="AC4:AD4"/>
    <mergeCell ref="AE4:AF4"/>
    <mergeCell ref="U4:V4"/>
    <mergeCell ref="I4:J4"/>
    <mergeCell ref="K4:L4"/>
    <mergeCell ref="M4:N4"/>
    <mergeCell ref="Q4:R4"/>
    <mergeCell ref="O4:P4"/>
    <mergeCell ref="A2:X2"/>
    <mergeCell ref="Y2:DK2"/>
    <mergeCell ref="A3:A5"/>
    <mergeCell ref="B3:B5"/>
    <mergeCell ref="C3:X3"/>
    <mergeCell ref="Y3:DK3"/>
    <mergeCell ref="C4:D4"/>
    <mergeCell ref="E4:F4"/>
    <mergeCell ref="S4:T4"/>
    <mergeCell ref="BE4:B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1" sqref="B11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8515625" style="9" customWidth="1"/>
    <col min="4" max="4" width="7.28125" style="9" customWidth="1"/>
    <col min="5" max="5" width="4.8515625" style="9" customWidth="1"/>
    <col min="6" max="6" width="7.28125" style="9" customWidth="1"/>
    <col min="7" max="7" width="5.28125" style="9" customWidth="1"/>
    <col min="8" max="8" width="6.7109375" style="9" customWidth="1"/>
    <col min="9" max="9" width="5.140625" style="9" customWidth="1"/>
    <col min="10" max="10" width="6.421875" style="9" customWidth="1"/>
    <col min="11" max="11" width="5.140625" style="9" customWidth="1"/>
    <col min="12" max="12" width="6.421875" style="9" customWidth="1"/>
    <col min="13" max="13" width="4.8515625" style="9" customWidth="1"/>
    <col min="14" max="14" width="6.421875" style="9" customWidth="1"/>
    <col min="15" max="15" width="4.8515625" style="9" customWidth="1"/>
    <col min="16" max="16" width="6.421875" style="9" customWidth="1"/>
    <col min="17" max="17" width="5.57421875" style="9" customWidth="1"/>
    <col min="18" max="18" width="6.8515625" style="9" customWidth="1"/>
    <col min="19" max="19" width="4.57421875" style="9" customWidth="1"/>
    <col min="20" max="20" width="5.57421875" style="9" customWidth="1"/>
    <col min="21" max="21" width="4.57421875" style="9" customWidth="1"/>
    <col min="22" max="22" width="5.57421875" style="9" customWidth="1"/>
    <col min="23" max="23" width="4.57421875" style="9" customWidth="1"/>
    <col min="24" max="24" width="5.421875" style="9" customWidth="1"/>
    <col min="25" max="25" width="4.57421875" style="9" hidden="1" customWidth="1"/>
    <col min="26" max="26" width="5.57421875" style="9" hidden="1" customWidth="1"/>
    <col min="27" max="27" width="10.57421875" style="9" customWidth="1"/>
  </cols>
  <sheetData>
    <row r="1" s="9" customFormat="1" ht="12.75">
      <c r="A1" s="11"/>
    </row>
    <row r="2" spans="1:27" s="9" customFormat="1" ht="13.5" customHeight="1">
      <c r="A2" s="42" t="s">
        <v>145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s="9" customFormat="1" ht="17.25" customHeight="1">
      <c r="A3" s="45" t="s">
        <v>0</v>
      </c>
      <c r="B3" s="46" t="s">
        <v>1</v>
      </c>
      <c r="C3" s="49" t="s">
        <v>136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1:27" s="9" customFormat="1" ht="44.25" customHeight="1">
      <c r="A4" s="45"/>
      <c r="B4" s="46"/>
      <c r="C4" s="39" t="s">
        <v>137</v>
      </c>
      <c r="D4" s="39"/>
      <c r="E4" s="39" t="s">
        <v>150</v>
      </c>
      <c r="F4" s="39"/>
      <c r="G4" s="39" t="s">
        <v>138</v>
      </c>
      <c r="H4" s="39"/>
      <c r="I4" s="39" t="s">
        <v>139</v>
      </c>
      <c r="J4" s="39"/>
      <c r="K4" s="39" t="s">
        <v>151</v>
      </c>
      <c r="L4" s="39"/>
      <c r="M4" s="39" t="s">
        <v>140</v>
      </c>
      <c r="N4" s="39"/>
      <c r="O4" s="39" t="s">
        <v>201</v>
      </c>
      <c r="P4" s="39"/>
      <c r="Q4" s="39" t="s">
        <v>141</v>
      </c>
      <c r="R4" s="39"/>
      <c r="S4" s="39" t="s">
        <v>241</v>
      </c>
      <c r="T4" s="39"/>
      <c r="U4" s="39" t="s">
        <v>142</v>
      </c>
      <c r="V4" s="39"/>
      <c r="W4" s="39" t="s">
        <v>242</v>
      </c>
      <c r="X4" s="39"/>
      <c r="Y4" s="39"/>
      <c r="Z4" s="39"/>
      <c r="AA4" s="1" t="s">
        <v>2</v>
      </c>
    </row>
    <row r="5" spans="1:27" s="9" customFormat="1" ht="15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1" t="s">
        <v>5</v>
      </c>
    </row>
    <row r="6" spans="1:27" s="9" customFormat="1" ht="14.25" customHeight="1">
      <c r="A6" s="3">
        <v>1</v>
      </c>
      <c r="B6" s="4" t="s">
        <v>6</v>
      </c>
      <c r="C6" s="5">
        <v>2</v>
      </c>
      <c r="D6" s="7">
        <f>C6*15</f>
        <v>30</v>
      </c>
      <c r="E6" s="5">
        <v>1</v>
      </c>
      <c r="F6" s="7">
        <f>E6*20</f>
        <v>20</v>
      </c>
      <c r="G6" s="5">
        <v>1</v>
      </c>
      <c r="H6" s="7">
        <f>G6*25</f>
        <v>25</v>
      </c>
      <c r="I6" s="5">
        <v>1</v>
      </c>
      <c r="J6" s="7">
        <f>I6*25</f>
        <v>25</v>
      </c>
      <c r="K6" s="5">
        <v>1</v>
      </c>
      <c r="L6" s="7">
        <f>K6*30</f>
        <v>30</v>
      </c>
      <c r="M6" s="5">
        <v>1</v>
      </c>
      <c r="N6" s="7">
        <f>M6*35</f>
        <v>35</v>
      </c>
      <c r="O6" s="7">
        <v>2</v>
      </c>
      <c r="P6" s="7">
        <f>O6*35</f>
        <v>70</v>
      </c>
      <c r="Q6" s="7">
        <v>1</v>
      </c>
      <c r="R6" s="7">
        <f>Q6*55</f>
        <v>55</v>
      </c>
      <c r="S6" s="7"/>
      <c r="T6" s="7">
        <f>S6*55</f>
        <v>0</v>
      </c>
      <c r="U6" s="7"/>
      <c r="V6" s="7">
        <f>U6*25</f>
        <v>0</v>
      </c>
      <c r="W6" s="7">
        <v>1</v>
      </c>
      <c r="X6" s="7">
        <f>W6*60</f>
        <v>60</v>
      </c>
      <c r="Y6" s="7"/>
      <c r="Z6" s="6"/>
      <c r="AA6" s="38">
        <f>X6+V6+T6+R6+P6+N6+L6+J6+H6+F6+D6</f>
        <v>350</v>
      </c>
    </row>
    <row r="7" spans="1:27" s="9" customFormat="1" ht="14.25" customHeight="1">
      <c r="A7" s="59"/>
      <c r="B7" s="60"/>
      <c r="C7" s="61"/>
      <c r="D7" s="62"/>
      <c r="E7" s="61"/>
      <c r="F7" s="62"/>
      <c r="G7" s="61"/>
      <c r="H7" s="62"/>
      <c r="I7" s="61"/>
      <c r="J7" s="62"/>
      <c r="K7" s="61"/>
      <c r="L7" s="62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A7" s="64"/>
    </row>
    <row r="8" spans="1:27" s="9" customFormat="1" ht="14.25" customHeight="1">
      <c r="A8" s="59"/>
      <c r="B8" s="60"/>
      <c r="C8" s="61"/>
      <c r="D8" s="62"/>
      <c r="E8" s="61"/>
      <c r="F8" s="62"/>
      <c r="G8" s="61"/>
      <c r="H8" s="62"/>
      <c r="I8" s="61"/>
      <c r="J8" s="62"/>
      <c r="K8" s="61"/>
      <c r="L8" s="62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3"/>
      <c r="AA8" s="64"/>
    </row>
    <row r="9" spans="1:27" s="9" customFormat="1" ht="14.25" customHeight="1">
      <c r="A9" s="59"/>
      <c r="B9" s="60"/>
      <c r="C9" s="61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  <c r="AA9" s="64"/>
    </row>
    <row r="10" spans="1:27" s="9" customFormat="1" ht="14.25" customHeight="1">
      <c r="A10" s="59"/>
      <c r="B10" s="60"/>
      <c r="C10" s="61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  <c r="AA10" s="64"/>
    </row>
    <row r="11" spans="1:27" s="9" customFormat="1" ht="14.25" customHeight="1">
      <c r="A11" s="59"/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64"/>
    </row>
    <row r="12" spans="1:27" s="9" customFormat="1" ht="14.25" customHeight="1">
      <c r="A12" s="59"/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/>
      <c r="AA12" s="64"/>
    </row>
    <row r="13" spans="1:27" s="9" customFormat="1" ht="14.25" customHeight="1">
      <c r="A13" s="59"/>
      <c r="B13" s="60"/>
      <c r="C13" s="61"/>
      <c r="D13" s="62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64"/>
    </row>
    <row r="14" spans="1:27" s="9" customFormat="1" ht="14.25" customHeight="1">
      <c r="A14" s="59"/>
      <c r="B14" s="60"/>
      <c r="C14" s="61"/>
      <c r="D14" s="6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  <c r="AA14" s="64"/>
    </row>
    <row r="15" spans="1:27" s="9" customFormat="1" ht="14.25" customHeight="1">
      <c r="A15" s="59"/>
      <c r="B15" s="60"/>
      <c r="C15" s="61"/>
      <c r="D15" s="62"/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64"/>
    </row>
    <row r="16" spans="1:27" s="9" customFormat="1" ht="14.25" customHeight="1">
      <c r="A16" s="59"/>
      <c r="B16" s="60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64"/>
    </row>
    <row r="17" spans="1:27" s="9" customFormat="1" ht="14.25" customHeight="1">
      <c r="A17" s="59"/>
      <c r="B17" s="60"/>
      <c r="C17" s="61"/>
      <c r="D17" s="62"/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64"/>
    </row>
    <row r="18" spans="1:27" s="9" customFormat="1" ht="14.25" customHeight="1">
      <c r="A18" s="59"/>
      <c r="B18" s="60"/>
      <c r="C18" s="61"/>
      <c r="D18" s="62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4"/>
    </row>
    <row r="19" spans="1:27" s="9" customFormat="1" ht="14.25" customHeight="1">
      <c r="A19" s="59"/>
      <c r="B19" s="60"/>
      <c r="C19" s="61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4"/>
    </row>
    <row r="20" spans="1:27" s="9" customFormat="1" ht="14.25" customHeight="1">
      <c r="A20" s="59"/>
      <c r="B20" s="60"/>
      <c r="C20" s="61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64"/>
    </row>
    <row r="21" spans="1:27" s="9" customFormat="1" ht="14.25" customHeight="1">
      <c r="A21" s="59"/>
      <c r="B21" s="60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3"/>
      <c r="AA21" s="64"/>
    </row>
    <row r="22" spans="1:27" s="9" customFormat="1" ht="14.25" customHeight="1">
      <c r="A22" s="59"/>
      <c r="B22" s="60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3"/>
      <c r="AA22" s="64"/>
    </row>
    <row r="23" spans="1:27" s="9" customFormat="1" ht="14.25" customHeight="1">
      <c r="A23" s="59"/>
      <c r="B23" s="60"/>
      <c r="C23" s="61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3"/>
      <c r="AA23" s="64"/>
    </row>
    <row r="24" spans="1:27" s="9" customFormat="1" ht="14.25" customHeight="1">
      <c r="A24" s="59"/>
      <c r="B24" s="60"/>
      <c r="C24" s="61"/>
      <c r="D24" s="62"/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64"/>
    </row>
    <row r="25" spans="1:27" s="9" customFormat="1" ht="14.25" customHeight="1">
      <c r="A25" s="59"/>
      <c r="B25" s="60"/>
      <c r="C25" s="61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3"/>
      <c r="AA25" s="64"/>
    </row>
    <row r="26" spans="1:27" s="9" customFormat="1" ht="14.25" customHeight="1">
      <c r="A26" s="59"/>
      <c r="B26" s="60"/>
      <c r="C26" s="61"/>
      <c r="D26" s="62"/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  <c r="AA26" s="64"/>
    </row>
    <row r="27" spans="1:27" s="9" customFormat="1" ht="14.25" customHeight="1">
      <c r="A27" s="59"/>
      <c r="B27" s="60"/>
      <c r="C27" s="61"/>
      <c r="D27" s="62"/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  <c r="AA27" s="64"/>
    </row>
    <row r="28" spans="1:27" s="9" customFormat="1" ht="14.25" customHeight="1">
      <c r="A28" s="59"/>
      <c r="B28" s="60"/>
      <c r="C28" s="61"/>
      <c r="D28" s="62"/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64"/>
    </row>
    <row r="29" spans="1:27" s="9" customFormat="1" ht="14.25" customHeight="1">
      <c r="A29" s="59"/>
      <c r="B29" s="60"/>
      <c r="C29" s="61"/>
      <c r="D29" s="62"/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  <c r="AA29" s="64"/>
    </row>
    <row r="30" spans="1:27" s="9" customFormat="1" ht="14.25" customHeight="1">
      <c r="A30" s="59"/>
      <c r="B30" s="60"/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  <c r="AA30" s="64"/>
    </row>
    <row r="31" spans="1:27" s="9" customFormat="1" ht="14.25" customHeight="1">
      <c r="A31" s="59"/>
      <c r="B31" s="60"/>
      <c r="C31" s="61"/>
      <c r="D31" s="62"/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  <c r="AA31" s="64"/>
    </row>
    <row r="32" spans="1:27" s="9" customFormat="1" ht="14.25" customHeight="1">
      <c r="A32" s="59"/>
      <c r="B32" s="60"/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64"/>
    </row>
    <row r="33" spans="1:27" s="9" customFormat="1" ht="14.25" customHeight="1">
      <c r="A33" s="59"/>
      <c r="B33" s="60"/>
      <c r="C33" s="61"/>
      <c r="D33" s="62"/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/>
      <c r="AA33" s="64"/>
    </row>
    <row r="34" spans="1:27" s="9" customFormat="1" ht="14.25" customHeight="1">
      <c r="A34" s="59"/>
      <c r="B34" s="60"/>
      <c r="C34" s="61"/>
      <c r="D34" s="62"/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/>
      <c r="AA34" s="64"/>
    </row>
    <row r="35" spans="1:27" s="9" customFormat="1" ht="14.25" customHeight="1">
      <c r="A35" s="59"/>
      <c r="B35" s="60"/>
      <c r="C35" s="61"/>
      <c r="D35" s="62"/>
      <c r="E35" s="61"/>
      <c r="F35" s="62"/>
      <c r="G35" s="61"/>
      <c r="H35" s="62"/>
      <c r="I35" s="61"/>
      <c r="J35" s="62"/>
      <c r="K35" s="61"/>
      <c r="L35" s="62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  <c r="AA35" s="64"/>
    </row>
    <row r="36" spans="1:27" s="9" customFormat="1" ht="14.25" customHeight="1">
      <c r="A36" s="59"/>
      <c r="B36" s="60"/>
      <c r="C36" s="61"/>
      <c r="D36" s="62"/>
      <c r="E36" s="61"/>
      <c r="F36" s="62"/>
      <c r="G36" s="61"/>
      <c r="H36" s="62"/>
      <c r="I36" s="61"/>
      <c r="J36" s="62"/>
      <c r="K36" s="61"/>
      <c r="L36" s="62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3"/>
      <c r="AA36" s="64"/>
    </row>
    <row r="37" spans="1:27" s="10" customFormat="1" ht="14.25" customHeight="1">
      <c r="A37" s="65"/>
      <c r="B37" s="65"/>
      <c r="C37" s="66"/>
      <c r="D37" s="67"/>
      <c r="E37" s="66"/>
      <c r="F37" s="67"/>
      <c r="G37" s="66"/>
      <c r="H37" s="67"/>
      <c r="I37" s="66"/>
      <c r="J37" s="67"/>
      <c r="K37" s="66"/>
      <c r="L37" s="62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  <c r="AA37" s="64"/>
    </row>
    <row r="38" s="9" customFormat="1" ht="14.25" customHeight="1">
      <c r="A38" s="11"/>
    </row>
    <row r="39" spans="1:27" s="9" customFormat="1" ht="14.25" customHeight="1">
      <c r="A39" s="11"/>
      <c r="B39" s="12" t="s">
        <v>7</v>
      </c>
      <c r="C39" s="13"/>
      <c r="D39" s="13"/>
      <c r="E39" s="13"/>
      <c r="F39" s="13"/>
      <c r="H39" s="13"/>
      <c r="I39" s="13"/>
      <c r="J39" s="13"/>
      <c r="K39" s="13"/>
      <c r="L39" s="13"/>
      <c r="M39" s="13"/>
      <c r="N39" s="13"/>
      <c r="O39" s="13"/>
      <c r="P39" s="1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4"/>
    </row>
    <row r="40" s="9" customFormat="1" ht="14.25" customHeight="1">
      <c r="A40" s="11"/>
    </row>
    <row r="41" s="9" customFormat="1" ht="15" customHeight="1">
      <c r="A41" s="11"/>
    </row>
    <row r="42" s="9" customFormat="1" ht="15" customHeight="1">
      <c r="A42" s="11"/>
    </row>
    <row r="43" s="9" customFormat="1" ht="15" customHeight="1">
      <c r="A43" s="11"/>
    </row>
    <row r="44" s="9" customFormat="1" ht="15" customHeight="1">
      <c r="A44" s="11"/>
    </row>
  </sheetData>
  <sheetProtection/>
  <mergeCells count="16">
    <mergeCell ref="S4:T4"/>
    <mergeCell ref="W4:X4"/>
    <mergeCell ref="U4:V4"/>
    <mergeCell ref="M4:N4"/>
    <mergeCell ref="O4:P4"/>
    <mergeCell ref="Q4:R4"/>
    <mergeCell ref="A2:AA2"/>
    <mergeCell ref="C3:AA3"/>
    <mergeCell ref="G4:H4"/>
    <mergeCell ref="I4:J4"/>
    <mergeCell ref="C4:D4"/>
    <mergeCell ref="Y4:Z4"/>
    <mergeCell ref="A3:A5"/>
    <mergeCell ref="B3:B5"/>
    <mergeCell ref="E4:F4"/>
    <mergeCell ref="K4:L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7" sqref="I17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3.7109375" style="9" customWidth="1"/>
    <col min="4" max="4" width="5.7109375" style="9" customWidth="1"/>
    <col min="5" max="5" width="3.28125" style="9" customWidth="1"/>
    <col min="6" max="6" width="5.8515625" style="9" customWidth="1"/>
    <col min="7" max="7" width="4.421875" style="9" customWidth="1"/>
    <col min="8" max="8" width="5.140625" style="9" customWidth="1"/>
    <col min="9" max="9" width="3.57421875" style="9" customWidth="1"/>
    <col min="10" max="10" width="5.57421875" style="9" customWidth="1"/>
    <col min="11" max="11" width="3.28125" style="9" customWidth="1"/>
    <col min="12" max="12" width="5.421875" style="9" customWidth="1"/>
    <col min="13" max="13" width="3.28125" style="9" customWidth="1"/>
    <col min="14" max="14" width="5.7109375" style="9" customWidth="1"/>
    <col min="15" max="15" width="3.140625" style="9" customWidth="1"/>
    <col min="16" max="16" width="5.00390625" style="9" customWidth="1"/>
    <col min="17" max="17" width="5.28125" style="9" customWidth="1"/>
    <col min="18" max="18" width="5.140625" style="9" customWidth="1"/>
    <col min="19" max="19" width="4.28125" style="9" customWidth="1"/>
    <col min="20" max="20" width="6.8515625" style="9" customWidth="1"/>
    <col min="21" max="21" width="4.140625" style="9" customWidth="1"/>
    <col min="22" max="22" width="6.421875" style="9" customWidth="1"/>
    <col min="23" max="23" width="3.421875" style="9" customWidth="1"/>
    <col min="24" max="24" width="5.28125" style="9" customWidth="1"/>
    <col min="25" max="25" width="3.140625" style="9" customWidth="1"/>
    <col min="26" max="26" width="6.57421875" style="9" customWidth="1"/>
    <col min="27" max="27" width="3.421875" style="9" customWidth="1"/>
    <col min="28" max="28" width="5.7109375" style="9" customWidth="1"/>
    <col min="29" max="29" width="3.421875" style="9" customWidth="1"/>
    <col min="30" max="30" width="5.8515625" style="9" customWidth="1"/>
    <col min="31" max="31" width="3.140625" style="9" customWidth="1"/>
    <col min="32" max="32" width="4.7109375" style="9" customWidth="1"/>
    <col min="33" max="33" width="3.421875" style="9" customWidth="1"/>
    <col min="34" max="34" width="6.421875" style="9" customWidth="1"/>
    <col min="35" max="35" width="3.28125" style="9" customWidth="1"/>
    <col min="36" max="36" width="5.421875" style="9" customWidth="1"/>
    <col min="37" max="37" width="3.8515625" style="9" customWidth="1"/>
    <col min="38" max="38" width="4.140625" style="9" customWidth="1"/>
    <col min="39" max="39" width="4.00390625" style="9" customWidth="1"/>
    <col min="40" max="40" width="5.140625" style="9" customWidth="1"/>
    <col min="41" max="41" width="3.57421875" style="9" customWidth="1"/>
    <col min="42" max="42" width="6.7109375" style="9" customWidth="1"/>
    <col min="43" max="43" width="10.57421875" style="9" customWidth="1"/>
  </cols>
  <sheetData>
    <row r="1" s="9" customFormat="1" ht="12.75">
      <c r="A1" s="11"/>
    </row>
    <row r="2" spans="1:43" s="9" customFormat="1" ht="12.75" customHeight="1">
      <c r="A2" s="51" t="s">
        <v>145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s="9" customFormat="1" ht="1.5" customHeight="1">
      <c r="A3" s="45" t="s">
        <v>0</v>
      </c>
      <c r="B3" s="46" t="s">
        <v>1</v>
      </c>
      <c r="C3" s="49" t="s">
        <v>47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8"/>
    </row>
    <row r="4" spans="1:43" s="9" customFormat="1" ht="80.25" customHeight="1">
      <c r="A4" s="45"/>
      <c r="B4" s="46"/>
      <c r="C4" s="39" t="s">
        <v>59</v>
      </c>
      <c r="D4" s="39"/>
      <c r="E4" s="39" t="s">
        <v>220</v>
      </c>
      <c r="F4" s="39"/>
      <c r="G4" s="39" t="s">
        <v>221</v>
      </c>
      <c r="H4" s="39"/>
      <c r="I4" s="39" t="s">
        <v>49</v>
      </c>
      <c r="J4" s="39"/>
      <c r="K4" s="39" t="s">
        <v>50</v>
      </c>
      <c r="L4" s="39"/>
      <c r="M4" s="39" t="s">
        <v>51</v>
      </c>
      <c r="N4" s="39"/>
      <c r="O4" s="39" t="s">
        <v>52</v>
      </c>
      <c r="P4" s="39"/>
      <c r="Q4" s="39" t="s">
        <v>53</v>
      </c>
      <c r="R4" s="39"/>
      <c r="S4" s="39" t="s">
        <v>54</v>
      </c>
      <c r="T4" s="39"/>
      <c r="U4" s="39" t="s">
        <v>55</v>
      </c>
      <c r="V4" s="39"/>
      <c r="W4" s="39" t="s">
        <v>56</v>
      </c>
      <c r="X4" s="39"/>
      <c r="Y4" s="39" t="s">
        <v>62</v>
      </c>
      <c r="Z4" s="39"/>
      <c r="AA4" s="39" t="s">
        <v>58</v>
      </c>
      <c r="AB4" s="39"/>
      <c r="AC4" s="39" t="s">
        <v>60</v>
      </c>
      <c r="AD4" s="39"/>
      <c r="AE4" s="39" t="s">
        <v>61</v>
      </c>
      <c r="AF4" s="39"/>
      <c r="AG4" s="39" t="s">
        <v>65</v>
      </c>
      <c r="AH4" s="39"/>
      <c r="AI4" s="39" t="s">
        <v>63</v>
      </c>
      <c r="AJ4" s="39"/>
      <c r="AK4" s="40" t="s">
        <v>64</v>
      </c>
      <c r="AL4" s="41"/>
      <c r="AM4" s="39" t="s">
        <v>120</v>
      </c>
      <c r="AN4" s="39"/>
      <c r="AO4" s="39" t="s">
        <v>129</v>
      </c>
      <c r="AP4" s="39"/>
      <c r="AQ4" s="1" t="s">
        <v>2</v>
      </c>
    </row>
    <row r="5" spans="1:43" s="9" customFormat="1" ht="27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33" t="s">
        <v>4</v>
      </c>
      <c r="Q5" s="2" t="s">
        <v>3</v>
      </c>
      <c r="R5" s="33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1" t="s">
        <v>5</v>
      </c>
    </row>
    <row r="6" spans="1:43" s="9" customFormat="1" ht="14.25" customHeight="1">
      <c r="A6" s="3">
        <v>1</v>
      </c>
      <c r="B6" s="4" t="s">
        <v>6</v>
      </c>
      <c r="C6" s="5"/>
      <c r="D6" s="7">
        <f>C6*2100</f>
        <v>0</v>
      </c>
      <c r="E6" s="5"/>
      <c r="F6" s="7">
        <f>E6*1600</f>
        <v>0</v>
      </c>
      <c r="G6" s="5"/>
      <c r="H6" s="7">
        <f>G6*690</f>
        <v>0</v>
      </c>
      <c r="I6" s="5"/>
      <c r="J6" s="7">
        <f>I6*55</f>
        <v>0</v>
      </c>
      <c r="K6" s="5"/>
      <c r="L6" s="7">
        <f>K6*70</f>
        <v>0</v>
      </c>
      <c r="M6" s="5"/>
      <c r="N6" s="7">
        <f>M6*350</f>
        <v>0</v>
      </c>
      <c r="O6" s="5"/>
      <c r="P6" s="7">
        <f>O6*350</f>
        <v>0</v>
      </c>
      <c r="Q6" s="5"/>
      <c r="R6" s="7">
        <f>Q6*190</f>
        <v>0</v>
      </c>
      <c r="S6" s="7"/>
      <c r="T6" s="7">
        <f>S6*270</f>
        <v>0</v>
      </c>
      <c r="U6" s="5"/>
      <c r="V6" s="7">
        <f>U6*200</f>
        <v>0</v>
      </c>
      <c r="W6" s="7"/>
      <c r="X6" s="7">
        <f>W6*1950</f>
        <v>0</v>
      </c>
      <c r="Y6" s="7"/>
      <c r="Z6" s="7">
        <f>Y6*2400</f>
        <v>0</v>
      </c>
      <c r="AA6" s="7"/>
      <c r="AB6" s="7">
        <f>AA6*2350</f>
        <v>0</v>
      </c>
      <c r="AC6" s="7"/>
      <c r="AD6" s="7">
        <f>AC6*180</f>
        <v>0</v>
      </c>
      <c r="AE6" s="7"/>
      <c r="AF6" s="7">
        <f>AE6*980</f>
        <v>0</v>
      </c>
      <c r="AG6" s="7"/>
      <c r="AH6" s="7">
        <f>AG6*2400</f>
        <v>0</v>
      </c>
      <c r="AI6" s="7"/>
      <c r="AJ6" s="7">
        <f>AI6*600</f>
        <v>0</v>
      </c>
      <c r="AK6" s="7"/>
      <c r="AL6" s="7">
        <f>AK6*260</f>
        <v>0</v>
      </c>
      <c r="AM6" s="5"/>
      <c r="AN6" s="7">
        <f>AM6*3800</f>
        <v>0</v>
      </c>
      <c r="AO6" s="7"/>
      <c r="AP6" s="7">
        <f>AO6*5000</f>
        <v>0</v>
      </c>
      <c r="AQ6" s="8">
        <f>D6+F6+H6+J6+L6+N6+P6+R6+T6+V6+X6+Z6+AB6+AD6+AF6+AH6+AJ6+AL6+AN6+AP6</f>
        <v>0</v>
      </c>
    </row>
    <row r="7" spans="1:43" s="9" customFormat="1" ht="13.5" customHeight="1">
      <c r="A7" s="59"/>
      <c r="B7" s="60"/>
      <c r="C7" s="61"/>
      <c r="D7" s="62"/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2"/>
      <c r="T7" s="62"/>
      <c r="U7" s="61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1"/>
      <c r="AN7" s="62"/>
      <c r="AO7" s="62"/>
      <c r="AP7" s="62"/>
      <c r="AQ7" s="69"/>
    </row>
    <row r="8" spans="1:43" s="9" customFormat="1" ht="13.5" customHeight="1">
      <c r="A8" s="59"/>
      <c r="B8" s="60"/>
      <c r="C8" s="61"/>
      <c r="D8" s="62"/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61"/>
      <c r="R8" s="62"/>
      <c r="S8" s="62"/>
      <c r="T8" s="62"/>
      <c r="U8" s="61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1"/>
      <c r="AN8" s="62"/>
      <c r="AO8" s="62"/>
      <c r="AP8" s="62"/>
      <c r="AQ8" s="69"/>
    </row>
    <row r="9" spans="1:43" s="9" customFormat="1" ht="13.5" customHeight="1">
      <c r="A9" s="59"/>
      <c r="B9" s="60"/>
      <c r="C9" s="61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2"/>
      <c r="T9" s="62"/>
      <c r="U9" s="61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1"/>
      <c r="AN9" s="62"/>
      <c r="AO9" s="62"/>
      <c r="AP9" s="62"/>
      <c r="AQ9" s="69"/>
    </row>
    <row r="10" spans="1:43" s="9" customFormat="1" ht="13.5" customHeight="1">
      <c r="A10" s="59"/>
      <c r="B10" s="60"/>
      <c r="C10" s="61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2"/>
      <c r="T10" s="62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1"/>
      <c r="AN10" s="62"/>
      <c r="AO10" s="62"/>
      <c r="AP10" s="62"/>
      <c r="AQ10" s="69"/>
    </row>
    <row r="11" spans="1:43" s="9" customFormat="1" ht="13.5" customHeight="1">
      <c r="A11" s="59"/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2"/>
      <c r="T11" s="62"/>
      <c r="U11" s="61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1"/>
      <c r="AN11" s="62"/>
      <c r="AO11" s="62"/>
      <c r="AP11" s="62"/>
      <c r="AQ11" s="69"/>
    </row>
    <row r="12" spans="1:43" s="9" customFormat="1" ht="13.5" customHeight="1">
      <c r="A12" s="59"/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2"/>
      <c r="T12" s="62"/>
      <c r="U12" s="61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1"/>
      <c r="AN12" s="62"/>
      <c r="AO12" s="62"/>
      <c r="AP12" s="62"/>
      <c r="AQ12" s="69"/>
    </row>
    <row r="13" spans="1:43" s="9" customFormat="1" ht="13.5" customHeight="1">
      <c r="A13" s="59"/>
      <c r="B13" s="60"/>
      <c r="C13" s="61"/>
      <c r="D13" s="62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2"/>
      <c r="T13" s="62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1"/>
      <c r="AN13" s="62"/>
      <c r="AO13" s="62"/>
      <c r="AP13" s="62"/>
      <c r="AQ13" s="69"/>
    </row>
    <row r="14" spans="1:43" s="9" customFormat="1" ht="13.5" customHeight="1">
      <c r="A14" s="59"/>
      <c r="B14" s="60"/>
      <c r="C14" s="61"/>
      <c r="D14" s="6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2"/>
      <c r="T14" s="62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1"/>
      <c r="AN14" s="62"/>
      <c r="AO14" s="62"/>
      <c r="AP14" s="62"/>
      <c r="AQ14" s="69"/>
    </row>
    <row r="15" spans="1:43" s="9" customFormat="1" ht="13.5" customHeight="1">
      <c r="A15" s="59"/>
      <c r="B15" s="60"/>
      <c r="C15" s="61"/>
      <c r="D15" s="62"/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2"/>
      <c r="T15" s="62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1"/>
      <c r="AN15" s="62"/>
      <c r="AO15" s="62"/>
      <c r="AP15" s="62"/>
      <c r="AQ15" s="69"/>
    </row>
    <row r="16" spans="1:43" s="9" customFormat="1" ht="13.5" customHeight="1">
      <c r="A16" s="59"/>
      <c r="B16" s="60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2"/>
      <c r="T16" s="62"/>
      <c r="U16" s="61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1"/>
      <c r="AN16" s="62"/>
      <c r="AO16" s="62"/>
      <c r="AP16" s="62"/>
      <c r="AQ16" s="69"/>
    </row>
    <row r="17" spans="1:43" s="9" customFormat="1" ht="13.5" customHeight="1">
      <c r="A17" s="59"/>
      <c r="B17" s="60"/>
      <c r="C17" s="61"/>
      <c r="D17" s="62"/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2"/>
      <c r="T17" s="62"/>
      <c r="U17" s="61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1"/>
      <c r="AN17" s="62"/>
      <c r="AO17" s="62"/>
      <c r="AP17" s="62"/>
      <c r="AQ17" s="69"/>
    </row>
    <row r="18" spans="1:43" s="9" customFormat="1" ht="13.5" customHeight="1">
      <c r="A18" s="59"/>
      <c r="B18" s="60"/>
      <c r="C18" s="61"/>
      <c r="D18" s="62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2"/>
      <c r="T18" s="62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1"/>
      <c r="AN18" s="62"/>
      <c r="AO18" s="62"/>
      <c r="AP18" s="62"/>
      <c r="AQ18" s="69"/>
    </row>
    <row r="19" spans="1:43" s="9" customFormat="1" ht="13.5" customHeight="1">
      <c r="A19" s="59"/>
      <c r="B19" s="60"/>
      <c r="C19" s="61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2"/>
      <c r="T19" s="62"/>
      <c r="U19" s="61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1"/>
      <c r="AN19" s="62"/>
      <c r="AO19" s="62"/>
      <c r="AP19" s="62"/>
      <c r="AQ19" s="69"/>
    </row>
    <row r="20" spans="1:43" s="9" customFormat="1" ht="13.5" customHeight="1">
      <c r="A20" s="59"/>
      <c r="B20" s="60"/>
      <c r="C20" s="61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2"/>
      <c r="T20" s="62"/>
      <c r="U20" s="61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1"/>
      <c r="AN20" s="62"/>
      <c r="AO20" s="62"/>
      <c r="AP20" s="62"/>
      <c r="AQ20" s="69"/>
    </row>
    <row r="21" spans="1:43" s="9" customFormat="1" ht="13.5" customHeight="1">
      <c r="A21" s="59"/>
      <c r="B21" s="60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2"/>
      <c r="T21" s="62"/>
      <c r="U21" s="61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1"/>
      <c r="AN21" s="62"/>
      <c r="AO21" s="62"/>
      <c r="AP21" s="62"/>
      <c r="AQ21" s="69"/>
    </row>
    <row r="22" spans="1:43" s="9" customFormat="1" ht="13.5" customHeight="1">
      <c r="A22" s="59"/>
      <c r="B22" s="60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2"/>
      <c r="T22" s="62"/>
      <c r="U22" s="61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1"/>
      <c r="AN22" s="62"/>
      <c r="AO22" s="62"/>
      <c r="AP22" s="62"/>
      <c r="AQ22" s="69"/>
    </row>
    <row r="23" spans="1:43" s="9" customFormat="1" ht="13.5" customHeight="1">
      <c r="A23" s="59"/>
      <c r="B23" s="60"/>
      <c r="C23" s="61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2"/>
      <c r="T23" s="62"/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1"/>
      <c r="AN23" s="62"/>
      <c r="AO23" s="62"/>
      <c r="AP23" s="62"/>
      <c r="AQ23" s="69"/>
    </row>
    <row r="24" spans="1:43" s="9" customFormat="1" ht="13.5" customHeight="1">
      <c r="A24" s="59"/>
      <c r="B24" s="60"/>
      <c r="C24" s="61"/>
      <c r="D24" s="62"/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2"/>
      <c r="T24" s="62"/>
      <c r="U24" s="61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1"/>
      <c r="AN24" s="62"/>
      <c r="AO24" s="62"/>
      <c r="AP24" s="62"/>
      <c r="AQ24" s="69"/>
    </row>
    <row r="25" spans="1:43" s="9" customFormat="1" ht="13.5" customHeight="1">
      <c r="A25" s="59"/>
      <c r="B25" s="60"/>
      <c r="C25" s="61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2"/>
      <c r="T25" s="62"/>
      <c r="U25" s="61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1"/>
      <c r="AN25" s="62"/>
      <c r="AO25" s="62"/>
      <c r="AP25" s="62"/>
      <c r="AQ25" s="69"/>
    </row>
    <row r="26" spans="1:43" s="9" customFormat="1" ht="13.5" customHeight="1">
      <c r="A26" s="59"/>
      <c r="B26" s="60"/>
      <c r="C26" s="61"/>
      <c r="D26" s="62"/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2"/>
      <c r="T26" s="62"/>
      <c r="U26" s="61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1"/>
      <c r="AN26" s="62"/>
      <c r="AO26" s="62"/>
      <c r="AP26" s="62"/>
      <c r="AQ26" s="69"/>
    </row>
    <row r="27" spans="1:43" s="9" customFormat="1" ht="13.5" customHeight="1">
      <c r="A27" s="59"/>
      <c r="B27" s="60"/>
      <c r="C27" s="61"/>
      <c r="D27" s="62"/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2"/>
      <c r="S27" s="62"/>
      <c r="T27" s="62"/>
      <c r="U27" s="61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1"/>
      <c r="AN27" s="62"/>
      <c r="AO27" s="62"/>
      <c r="AP27" s="62"/>
      <c r="AQ27" s="69"/>
    </row>
    <row r="28" spans="1:43" s="9" customFormat="1" ht="13.5" customHeight="1">
      <c r="A28" s="59"/>
      <c r="B28" s="60"/>
      <c r="C28" s="61"/>
      <c r="D28" s="62"/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2"/>
      <c r="T28" s="62"/>
      <c r="U28" s="61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1"/>
      <c r="AN28" s="62"/>
      <c r="AO28" s="62"/>
      <c r="AP28" s="62"/>
      <c r="AQ28" s="69"/>
    </row>
    <row r="29" spans="1:43" s="9" customFormat="1" ht="13.5" customHeight="1">
      <c r="A29" s="59"/>
      <c r="B29" s="60"/>
      <c r="C29" s="61"/>
      <c r="D29" s="62"/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2"/>
      <c r="T29" s="62"/>
      <c r="U29" s="61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1"/>
      <c r="AN29" s="62"/>
      <c r="AO29" s="62"/>
      <c r="AP29" s="62"/>
      <c r="AQ29" s="69"/>
    </row>
    <row r="30" spans="1:43" s="9" customFormat="1" ht="13.5" customHeight="1">
      <c r="A30" s="59"/>
      <c r="B30" s="60"/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2"/>
      <c r="T30" s="62"/>
      <c r="U30" s="61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1"/>
      <c r="AN30" s="62"/>
      <c r="AO30" s="62"/>
      <c r="AP30" s="62"/>
      <c r="AQ30" s="69"/>
    </row>
    <row r="31" spans="1:43" s="9" customFormat="1" ht="13.5" customHeight="1">
      <c r="A31" s="59"/>
      <c r="B31" s="60"/>
      <c r="C31" s="61"/>
      <c r="D31" s="62"/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2"/>
      <c r="T31" s="62"/>
      <c r="U31" s="61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1"/>
      <c r="AN31" s="62"/>
      <c r="AO31" s="62"/>
      <c r="AP31" s="62"/>
      <c r="AQ31" s="69"/>
    </row>
    <row r="32" spans="1:43" s="9" customFormat="1" ht="13.5" customHeight="1">
      <c r="A32" s="59"/>
      <c r="B32" s="60"/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2"/>
      <c r="T32" s="62"/>
      <c r="U32" s="61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1"/>
      <c r="AN32" s="62"/>
      <c r="AO32" s="62"/>
      <c r="AP32" s="62"/>
      <c r="AQ32" s="69"/>
    </row>
    <row r="33" spans="1:43" s="9" customFormat="1" ht="13.5" customHeight="1">
      <c r="A33" s="59"/>
      <c r="B33" s="60"/>
      <c r="C33" s="61"/>
      <c r="D33" s="62"/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1"/>
      <c r="R33" s="62"/>
      <c r="S33" s="62"/>
      <c r="T33" s="62"/>
      <c r="U33" s="61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1"/>
      <c r="AN33" s="62"/>
      <c r="AO33" s="62"/>
      <c r="AP33" s="62"/>
      <c r="AQ33" s="69"/>
    </row>
    <row r="34" spans="1:43" s="9" customFormat="1" ht="13.5" customHeight="1">
      <c r="A34" s="59"/>
      <c r="B34" s="60"/>
      <c r="C34" s="61"/>
      <c r="D34" s="62"/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/>
      <c r="R34" s="62"/>
      <c r="S34" s="62"/>
      <c r="T34" s="62"/>
      <c r="U34" s="61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1"/>
      <c r="AN34" s="62"/>
      <c r="AO34" s="62"/>
      <c r="AP34" s="62"/>
      <c r="AQ34" s="69"/>
    </row>
    <row r="35" spans="1:43" s="9" customFormat="1" ht="13.5" customHeight="1">
      <c r="A35" s="59"/>
      <c r="B35" s="60"/>
      <c r="C35" s="61"/>
      <c r="D35" s="62"/>
      <c r="E35" s="61"/>
      <c r="F35" s="62"/>
      <c r="G35" s="61"/>
      <c r="H35" s="62"/>
      <c r="I35" s="61"/>
      <c r="J35" s="62"/>
      <c r="K35" s="61"/>
      <c r="L35" s="62"/>
      <c r="M35" s="61"/>
      <c r="N35" s="62"/>
      <c r="O35" s="61"/>
      <c r="P35" s="62"/>
      <c r="Q35" s="61"/>
      <c r="R35" s="62"/>
      <c r="S35" s="62"/>
      <c r="T35" s="62"/>
      <c r="U35" s="61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1"/>
      <c r="AN35" s="62"/>
      <c r="AO35" s="62"/>
      <c r="AP35" s="62"/>
      <c r="AQ35" s="69"/>
    </row>
    <row r="36" spans="1:43" s="9" customFormat="1" ht="13.5" customHeight="1">
      <c r="A36" s="59"/>
      <c r="B36" s="60"/>
      <c r="C36" s="61"/>
      <c r="D36" s="62"/>
      <c r="E36" s="61"/>
      <c r="F36" s="62"/>
      <c r="G36" s="61"/>
      <c r="H36" s="62"/>
      <c r="I36" s="61"/>
      <c r="J36" s="62"/>
      <c r="K36" s="61"/>
      <c r="L36" s="62"/>
      <c r="M36" s="61"/>
      <c r="N36" s="63"/>
      <c r="O36" s="61"/>
      <c r="P36" s="62"/>
      <c r="Q36" s="61"/>
      <c r="R36" s="62"/>
      <c r="S36" s="62"/>
      <c r="T36" s="62"/>
      <c r="U36" s="6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1"/>
      <c r="AN36" s="62"/>
      <c r="AO36" s="62"/>
      <c r="AP36" s="62"/>
      <c r="AQ36" s="69"/>
    </row>
    <row r="37" spans="1:43" s="10" customFormat="1" ht="13.5" customHeight="1">
      <c r="A37" s="65"/>
      <c r="B37" s="65"/>
      <c r="C37" s="66"/>
      <c r="D37" s="67"/>
      <c r="E37" s="66"/>
      <c r="F37" s="67"/>
      <c r="G37" s="66"/>
      <c r="H37" s="67"/>
      <c r="I37" s="66"/>
      <c r="J37" s="67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66"/>
      <c r="X37" s="67"/>
      <c r="Y37" s="66"/>
      <c r="Z37" s="62"/>
      <c r="AA37" s="66"/>
      <c r="AB37" s="67"/>
      <c r="AC37" s="66"/>
      <c r="AD37" s="67"/>
      <c r="AE37" s="66"/>
      <c r="AF37" s="67"/>
      <c r="AG37" s="66"/>
      <c r="AH37" s="67"/>
      <c r="AI37" s="66"/>
      <c r="AJ37" s="67"/>
      <c r="AK37" s="66"/>
      <c r="AL37" s="67"/>
      <c r="AM37" s="66"/>
      <c r="AN37" s="67"/>
      <c r="AO37" s="66"/>
      <c r="AP37" s="67"/>
      <c r="AQ37" s="69"/>
    </row>
    <row r="38" s="9" customFormat="1" ht="13.5" customHeight="1">
      <c r="A38" s="11"/>
    </row>
    <row r="39" spans="1:43" s="9" customFormat="1" ht="13.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  <c r="U39" s="12"/>
      <c r="V39" s="12"/>
      <c r="W39" s="12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/>
      <c r="AJ39" s="12"/>
      <c r="AK39" s="12"/>
      <c r="AL39" s="12"/>
      <c r="AM39" s="12"/>
      <c r="AN39" s="12"/>
      <c r="AO39" s="12"/>
      <c r="AP39" s="12"/>
      <c r="AQ39" s="14"/>
    </row>
    <row r="40" s="9" customFormat="1" ht="13.5" customHeight="1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</sheetData>
  <sheetProtection/>
  <mergeCells count="25">
    <mergeCell ref="A2:V2"/>
    <mergeCell ref="AG4:AH4"/>
    <mergeCell ref="U4:V4"/>
    <mergeCell ref="W4:X4"/>
    <mergeCell ref="I4:J4"/>
    <mergeCell ref="K4:L4"/>
    <mergeCell ref="O4:P4"/>
    <mergeCell ref="Q4:R4"/>
    <mergeCell ref="S4:T4"/>
    <mergeCell ref="E4:F4"/>
    <mergeCell ref="G4:H4"/>
    <mergeCell ref="AK4:AL4"/>
    <mergeCell ref="AM4:AN4"/>
    <mergeCell ref="AO4:AP4"/>
    <mergeCell ref="M4:N4"/>
    <mergeCell ref="AI4:AJ4"/>
    <mergeCell ref="Y4:Z4"/>
    <mergeCell ref="AA4:AB4"/>
    <mergeCell ref="AE4:AF4"/>
    <mergeCell ref="AC4:AD4"/>
    <mergeCell ref="A3:A5"/>
    <mergeCell ref="B3:B5"/>
    <mergeCell ref="C3:R3"/>
    <mergeCell ref="S3:AQ3"/>
    <mergeCell ref="C4:D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B4"/>
    </sheetView>
  </sheetViews>
  <sheetFormatPr defaultColWidth="9.140625" defaultRowHeight="12.75"/>
  <cols>
    <col min="1" max="1" width="3.28125" style="11" customWidth="1"/>
    <col min="2" max="2" width="20.140625" style="9" customWidth="1"/>
    <col min="3" max="3" width="4.140625" style="9" customWidth="1"/>
    <col min="4" max="4" width="6.7109375" style="9" customWidth="1"/>
    <col min="5" max="5" width="4.8515625" style="9" customWidth="1"/>
    <col min="6" max="6" width="8.140625" style="9" customWidth="1"/>
    <col min="7" max="7" width="3.28125" style="9" customWidth="1"/>
    <col min="8" max="8" width="5.57421875" style="9" customWidth="1"/>
    <col min="9" max="9" width="4.421875" style="9" customWidth="1"/>
    <col min="10" max="10" width="5.57421875" style="9" customWidth="1"/>
    <col min="11" max="11" width="5.28125" style="9" customWidth="1"/>
    <col min="12" max="12" width="6.8515625" style="9" customWidth="1"/>
    <col min="13" max="13" width="5.00390625" style="9" customWidth="1"/>
    <col min="14" max="14" width="6.7109375" style="9" customWidth="1"/>
    <col min="15" max="15" width="3.421875" style="9" customWidth="1"/>
    <col min="16" max="16" width="6.7109375" style="9" customWidth="1"/>
    <col min="17" max="17" width="4.8515625" style="9" customWidth="1"/>
    <col min="18" max="18" width="6.421875" style="9" customWidth="1"/>
    <col min="19" max="19" width="4.8515625" style="9" customWidth="1"/>
    <col min="20" max="20" width="6.421875" style="9" customWidth="1"/>
    <col min="21" max="21" width="3.8515625" style="9" customWidth="1"/>
    <col min="22" max="22" width="6.421875" style="9" customWidth="1"/>
    <col min="23" max="23" width="3.421875" style="9" customWidth="1"/>
    <col min="24" max="24" width="6.421875" style="9" customWidth="1"/>
    <col min="25" max="25" width="4.00390625" style="9" customWidth="1"/>
    <col min="26" max="26" width="6.421875" style="9" customWidth="1"/>
    <col min="27" max="27" width="0.13671875" style="9" customWidth="1"/>
    <col min="28" max="28" width="6.421875" style="9" hidden="1" customWidth="1"/>
    <col min="29" max="29" width="10.57421875" style="9" customWidth="1"/>
  </cols>
  <sheetData>
    <row r="1" spans="1:18" s="9" customFormat="1" ht="15.75" customHeight="1">
      <c r="A1" s="11"/>
      <c r="R1" s="9" t="s">
        <v>34</v>
      </c>
    </row>
    <row r="2" spans="1:31" s="9" customFormat="1" ht="13.5" customHeight="1">
      <c r="A2" s="45" t="s">
        <v>0</v>
      </c>
      <c r="B2" s="46" t="s">
        <v>1</v>
      </c>
      <c r="C2" s="52" t="s">
        <v>33</v>
      </c>
      <c r="D2" s="53"/>
      <c r="E2" s="53"/>
      <c r="F2" s="53"/>
      <c r="G2" s="34"/>
      <c r="H2" s="34"/>
      <c r="I2" s="25"/>
      <c r="J2" s="2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  <c r="AD2" s="21"/>
      <c r="AE2" s="21"/>
    </row>
    <row r="3" spans="1:29" s="9" customFormat="1" ht="50.25" customHeight="1">
      <c r="A3" s="45"/>
      <c r="B3" s="46"/>
      <c r="C3" s="39" t="s">
        <v>222</v>
      </c>
      <c r="D3" s="39"/>
      <c r="E3" s="39" t="s">
        <v>43</v>
      </c>
      <c r="F3" s="39"/>
      <c r="G3" s="39" t="s">
        <v>162</v>
      </c>
      <c r="H3" s="39"/>
      <c r="I3" s="39" t="s">
        <v>44</v>
      </c>
      <c r="J3" s="39"/>
      <c r="K3" s="39" t="s">
        <v>223</v>
      </c>
      <c r="L3" s="39"/>
      <c r="M3" s="39" t="s">
        <v>224</v>
      </c>
      <c r="N3" s="39"/>
      <c r="O3" s="39" t="s">
        <v>45</v>
      </c>
      <c r="P3" s="39"/>
      <c r="Q3" s="39" t="s">
        <v>46</v>
      </c>
      <c r="R3" s="39"/>
      <c r="S3" s="39" t="s">
        <v>225</v>
      </c>
      <c r="T3" s="39"/>
      <c r="U3" s="39" t="s">
        <v>154</v>
      </c>
      <c r="V3" s="39"/>
      <c r="W3" s="39" t="s">
        <v>226</v>
      </c>
      <c r="X3" s="39"/>
      <c r="Y3" s="39" t="s">
        <v>196</v>
      </c>
      <c r="Z3" s="39"/>
      <c r="AA3" s="39"/>
      <c r="AB3" s="39"/>
      <c r="AC3" s="1" t="s">
        <v>2</v>
      </c>
    </row>
    <row r="4" spans="1:29" s="9" customFormat="1" ht="23.25" customHeight="1">
      <c r="A4" s="45"/>
      <c r="B4" s="46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  <c r="M4" s="2" t="s">
        <v>3</v>
      </c>
      <c r="N4" s="2" t="s">
        <v>4</v>
      </c>
      <c r="O4" s="2" t="s">
        <v>3</v>
      </c>
      <c r="P4" s="2" t="s">
        <v>4</v>
      </c>
      <c r="Q4" s="2" t="s">
        <v>3</v>
      </c>
      <c r="R4" s="2" t="s">
        <v>4</v>
      </c>
      <c r="S4" s="2" t="s">
        <v>3</v>
      </c>
      <c r="T4" s="2" t="s">
        <v>4</v>
      </c>
      <c r="U4" s="2" t="s">
        <v>3</v>
      </c>
      <c r="V4" s="2" t="s">
        <v>4</v>
      </c>
      <c r="W4" s="2" t="s">
        <v>3</v>
      </c>
      <c r="X4" s="2" t="s">
        <v>4</v>
      </c>
      <c r="Y4" s="2" t="s">
        <v>3</v>
      </c>
      <c r="Z4" s="2" t="s">
        <v>4</v>
      </c>
      <c r="AA4" s="2" t="s">
        <v>3</v>
      </c>
      <c r="AB4" s="2" t="s">
        <v>4</v>
      </c>
      <c r="AC4" s="1" t="s">
        <v>5</v>
      </c>
    </row>
    <row r="5" spans="1:29" s="9" customFormat="1" ht="14.25" customHeight="1">
      <c r="A5" s="3">
        <v>1</v>
      </c>
      <c r="B5" s="4" t="s">
        <v>6</v>
      </c>
      <c r="C5" s="5">
        <v>2</v>
      </c>
      <c r="D5" s="7">
        <f>C5*190</f>
        <v>380</v>
      </c>
      <c r="E5" s="5"/>
      <c r="F5" s="7">
        <f>E5*190</f>
        <v>0</v>
      </c>
      <c r="G5" s="7"/>
      <c r="H5" s="7">
        <f>G5*250</f>
        <v>0</v>
      </c>
      <c r="I5" s="5"/>
      <c r="J5" s="7">
        <f>I5*190</f>
        <v>0</v>
      </c>
      <c r="K5" s="7"/>
      <c r="L5" s="7">
        <f>K5*25</f>
        <v>0</v>
      </c>
      <c r="M5" s="7">
        <f>K5*2</f>
        <v>0</v>
      </c>
      <c r="N5" s="7">
        <f>M5*20</f>
        <v>0</v>
      </c>
      <c r="O5" s="7">
        <v>10</v>
      </c>
      <c r="P5" s="7">
        <f>O5*10</f>
        <v>100</v>
      </c>
      <c r="Q5" s="7">
        <v>1</v>
      </c>
      <c r="R5" s="7">
        <f>Q5*300</f>
        <v>300</v>
      </c>
      <c r="S5" s="7">
        <v>2</v>
      </c>
      <c r="T5" s="7">
        <f>S5*55</f>
        <v>110</v>
      </c>
      <c r="U5" s="7">
        <v>1</v>
      </c>
      <c r="V5" s="7">
        <f>U5*250</f>
        <v>250</v>
      </c>
      <c r="W5" s="7"/>
      <c r="X5" s="7">
        <f>W5*500</f>
        <v>0</v>
      </c>
      <c r="Y5" s="7"/>
      <c r="Z5" s="6"/>
      <c r="AA5" s="7"/>
      <c r="AB5" s="6"/>
      <c r="AC5" s="8">
        <f>Z5+X5+V5+T5+R5+P5+N5+L5+J5+H5+F5+D5</f>
        <v>1140</v>
      </c>
    </row>
    <row r="6" spans="1:29" s="9" customFormat="1" ht="14.25" customHeight="1">
      <c r="A6" s="59"/>
      <c r="B6" s="60"/>
      <c r="C6" s="61"/>
      <c r="D6" s="62"/>
      <c r="E6" s="61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A6" s="62"/>
      <c r="AB6" s="63"/>
      <c r="AC6" s="69"/>
    </row>
    <row r="7" spans="1:29" s="9" customFormat="1" ht="14.25" customHeight="1">
      <c r="A7" s="59"/>
      <c r="B7" s="60"/>
      <c r="C7" s="61"/>
      <c r="D7" s="62"/>
      <c r="E7" s="61"/>
      <c r="F7" s="62"/>
      <c r="G7" s="62"/>
      <c r="H7" s="62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A7" s="62"/>
      <c r="AB7" s="63"/>
      <c r="AC7" s="69"/>
    </row>
    <row r="8" spans="1:29" s="9" customFormat="1" ht="14.25" customHeight="1">
      <c r="A8" s="59"/>
      <c r="B8" s="60"/>
      <c r="C8" s="61"/>
      <c r="D8" s="62"/>
      <c r="E8" s="61"/>
      <c r="F8" s="62"/>
      <c r="G8" s="62"/>
      <c r="H8" s="62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3"/>
      <c r="AA8" s="62"/>
      <c r="AB8" s="63"/>
      <c r="AC8" s="69"/>
    </row>
    <row r="9" spans="1:29" s="9" customFormat="1" ht="14.25" customHeight="1">
      <c r="A9" s="59"/>
      <c r="B9" s="60"/>
      <c r="C9" s="61"/>
      <c r="D9" s="62"/>
      <c r="E9" s="61"/>
      <c r="F9" s="62"/>
      <c r="G9" s="62"/>
      <c r="H9" s="62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  <c r="AA9" s="62"/>
      <c r="AB9" s="63"/>
      <c r="AC9" s="69"/>
    </row>
    <row r="10" spans="1:29" s="9" customFormat="1" ht="14.25" customHeight="1">
      <c r="A10" s="59"/>
      <c r="B10" s="60"/>
      <c r="C10" s="61"/>
      <c r="D10" s="62"/>
      <c r="E10" s="61"/>
      <c r="F10" s="62"/>
      <c r="G10" s="62"/>
      <c r="H10" s="62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  <c r="AA10" s="62"/>
      <c r="AB10" s="63"/>
      <c r="AC10" s="69"/>
    </row>
    <row r="11" spans="1:29" s="9" customFormat="1" ht="14.25" customHeight="1">
      <c r="A11" s="59"/>
      <c r="B11" s="60"/>
      <c r="C11" s="61"/>
      <c r="D11" s="62"/>
      <c r="E11" s="61"/>
      <c r="F11" s="62"/>
      <c r="G11" s="62"/>
      <c r="H11" s="62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62"/>
      <c r="AB11" s="63"/>
      <c r="AC11" s="69"/>
    </row>
    <row r="12" spans="1:29" s="9" customFormat="1" ht="14.25" customHeight="1">
      <c r="A12" s="59"/>
      <c r="B12" s="60"/>
      <c r="C12" s="61"/>
      <c r="D12" s="62"/>
      <c r="E12" s="61"/>
      <c r="F12" s="62"/>
      <c r="G12" s="62"/>
      <c r="H12" s="62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/>
      <c r="AA12" s="62"/>
      <c r="AB12" s="63"/>
      <c r="AC12" s="69"/>
    </row>
    <row r="13" spans="1:29" s="9" customFormat="1" ht="14.25" customHeight="1">
      <c r="A13" s="59"/>
      <c r="B13" s="60"/>
      <c r="C13" s="61"/>
      <c r="D13" s="62"/>
      <c r="E13" s="61"/>
      <c r="F13" s="62"/>
      <c r="G13" s="62"/>
      <c r="H13" s="62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62"/>
      <c r="AB13" s="63"/>
      <c r="AC13" s="69"/>
    </row>
    <row r="14" spans="1:29" s="9" customFormat="1" ht="14.25" customHeight="1">
      <c r="A14" s="59"/>
      <c r="B14" s="60"/>
      <c r="C14" s="61"/>
      <c r="D14" s="62"/>
      <c r="E14" s="61"/>
      <c r="F14" s="62"/>
      <c r="G14" s="62"/>
      <c r="H14" s="62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  <c r="AA14" s="62"/>
      <c r="AB14" s="63"/>
      <c r="AC14" s="69"/>
    </row>
    <row r="15" spans="1:29" s="9" customFormat="1" ht="14.25" customHeight="1">
      <c r="A15" s="59"/>
      <c r="B15" s="60"/>
      <c r="C15" s="61"/>
      <c r="D15" s="62"/>
      <c r="E15" s="61"/>
      <c r="F15" s="62"/>
      <c r="G15" s="62"/>
      <c r="H15" s="62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62"/>
      <c r="AB15" s="63"/>
      <c r="AC15" s="69"/>
    </row>
    <row r="16" spans="1:29" s="9" customFormat="1" ht="14.25" customHeight="1">
      <c r="A16" s="59"/>
      <c r="B16" s="60"/>
      <c r="C16" s="61"/>
      <c r="D16" s="62"/>
      <c r="E16" s="61"/>
      <c r="F16" s="62"/>
      <c r="G16" s="62"/>
      <c r="H16" s="62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62"/>
      <c r="AB16" s="63"/>
      <c r="AC16" s="69"/>
    </row>
    <row r="17" spans="1:29" s="9" customFormat="1" ht="14.25" customHeight="1">
      <c r="A17" s="59"/>
      <c r="B17" s="60"/>
      <c r="C17" s="61"/>
      <c r="D17" s="62"/>
      <c r="E17" s="61"/>
      <c r="F17" s="62"/>
      <c r="G17" s="62"/>
      <c r="H17" s="62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  <c r="AC17" s="69"/>
    </row>
    <row r="18" spans="1:29" s="9" customFormat="1" ht="14.25" customHeight="1">
      <c r="A18" s="59"/>
      <c r="B18" s="60"/>
      <c r="C18" s="61"/>
      <c r="D18" s="62"/>
      <c r="E18" s="61"/>
      <c r="F18" s="62"/>
      <c r="G18" s="62"/>
      <c r="H18" s="62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2"/>
      <c r="AB18" s="63"/>
      <c r="AC18" s="69"/>
    </row>
    <row r="19" spans="1:29" s="9" customFormat="1" ht="14.25" customHeight="1">
      <c r="A19" s="59"/>
      <c r="B19" s="60"/>
      <c r="C19" s="61"/>
      <c r="D19" s="62"/>
      <c r="E19" s="61"/>
      <c r="F19" s="62"/>
      <c r="G19" s="62"/>
      <c r="H19" s="62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2"/>
      <c r="AB19" s="63"/>
      <c r="AC19" s="69"/>
    </row>
    <row r="20" spans="1:29" s="9" customFormat="1" ht="14.25" customHeight="1">
      <c r="A20" s="59"/>
      <c r="B20" s="60"/>
      <c r="C20" s="61"/>
      <c r="D20" s="62"/>
      <c r="E20" s="61"/>
      <c r="F20" s="62"/>
      <c r="G20" s="62"/>
      <c r="H20" s="62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62"/>
      <c r="AB20" s="63"/>
      <c r="AC20" s="69"/>
    </row>
    <row r="21" spans="1:29" s="9" customFormat="1" ht="14.25" customHeight="1">
      <c r="A21" s="59"/>
      <c r="B21" s="60"/>
      <c r="C21" s="61"/>
      <c r="D21" s="62"/>
      <c r="E21" s="61"/>
      <c r="F21" s="62"/>
      <c r="G21" s="62"/>
      <c r="H21" s="62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3"/>
      <c r="AA21" s="62"/>
      <c r="AB21" s="63"/>
      <c r="AC21" s="69"/>
    </row>
    <row r="22" spans="1:29" s="9" customFormat="1" ht="14.25" customHeight="1">
      <c r="A22" s="59"/>
      <c r="B22" s="60"/>
      <c r="C22" s="61"/>
      <c r="D22" s="62"/>
      <c r="E22" s="61"/>
      <c r="F22" s="62"/>
      <c r="G22" s="62"/>
      <c r="H22" s="62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3"/>
      <c r="AA22" s="62"/>
      <c r="AB22" s="63"/>
      <c r="AC22" s="69"/>
    </row>
    <row r="23" spans="1:29" s="9" customFormat="1" ht="14.25" customHeight="1">
      <c r="A23" s="59"/>
      <c r="B23" s="60"/>
      <c r="C23" s="61"/>
      <c r="D23" s="62"/>
      <c r="E23" s="61"/>
      <c r="F23" s="62"/>
      <c r="G23" s="62"/>
      <c r="H23" s="62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3"/>
      <c r="AA23" s="62"/>
      <c r="AB23" s="63"/>
      <c r="AC23" s="69"/>
    </row>
    <row r="24" spans="1:29" s="9" customFormat="1" ht="14.25" customHeight="1">
      <c r="A24" s="59"/>
      <c r="B24" s="60"/>
      <c r="C24" s="61"/>
      <c r="D24" s="62"/>
      <c r="E24" s="61"/>
      <c r="F24" s="62"/>
      <c r="G24" s="62"/>
      <c r="H24" s="62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62"/>
      <c r="AB24" s="63"/>
      <c r="AC24" s="69"/>
    </row>
    <row r="25" spans="1:29" s="9" customFormat="1" ht="14.25" customHeight="1">
      <c r="A25" s="59"/>
      <c r="B25" s="60"/>
      <c r="C25" s="61"/>
      <c r="D25" s="62"/>
      <c r="E25" s="61"/>
      <c r="F25" s="62"/>
      <c r="G25" s="62"/>
      <c r="H25" s="62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3"/>
      <c r="AA25" s="62"/>
      <c r="AB25" s="63"/>
      <c r="AC25" s="69"/>
    </row>
    <row r="26" spans="1:29" s="9" customFormat="1" ht="14.25" customHeight="1">
      <c r="A26" s="59"/>
      <c r="B26" s="60"/>
      <c r="C26" s="61"/>
      <c r="D26" s="62"/>
      <c r="E26" s="61"/>
      <c r="F26" s="62"/>
      <c r="G26" s="62"/>
      <c r="H26" s="62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  <c r="AA26" s="62"/>
      <c r="AB26" s="63"/>
      <c r="AC26" s="69"/>
    </row>
    <row r="27" spans="1:29" s="9" customFormat="1" ht="14.25" customHeight="1">
      <c r="A27" s="59"/>
      <c r="B27" s="60"/>
      <c r="C27" s="61"/>
      <c r="D27" s="62"/>
      <c r="E27" s="61"/>
      <c r="F27" s="62"/>
      <c r="G27" s="62"/>
      <c r="H27" s="62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  <c r="AA27" s="62"/>
      <c r="AB27" s="63"/>
      <c r="AC27" s="69"/>
    </row>
    <row r="28" spans="1:29" s="9" customFormat="1" ht="14.25" customHeight="1">
      <c r="A28" s="59"/>
      <c r="B28" s="60"/>
      <c r="C28" s="61"/>
      <c r="D28" s="62"/>
      <c r="E28" s="61"/>
      <c r="F28" s="62"/>
      <c r="G28" s="62"/>
      <c r="H28" s="62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62"/>
      <c r="AB28" s="63"/>
      <c r="AC28" s="69"/>
    </row>
    <row r="29" spans="1:29" s="9" customFormat="1" ht="14.25" customHeight="1">
      <c r="A29" s="59"/>
      <c r="B29" s="60"/>
      <c r="C29" s="61"/>
      <c r="D29" s="62"/>
      <c r="E29" s="61"/>
      <c r="F29" s="62"/>
      <c r="G29" s="62"/>
      <c r="H29" s="62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  <c r="AA29" s="62"/>
      <c r="AB29" s="63"/>
      <c r="AC29" s="69"/>
    </row>
    <row r="30" spans="1:29" s="9" customFormat="1" ht="14.25" customHeight="1">
      <c r="A30" s="59"/>
      <c r="B30" s="60"/>
      <c r="C30" s="61"/>
      <c r="D30" s="62"/>
      <c r="E30" s="61"/>
      <c r="F30" s="62"/>
      <c r="G30" s="62"/>
      <c r="H30" s="62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  <c r="AA30" s="62"/>
      <c r="AB30" s="63"/>
      <c r="AC30" s="69"/>
    </row>
    <row r="31" spans="1:29" s="9" customFormat="1" ht="14.25" customHeight="1">
      <c r="A31" s="59"/>
      <c r="B31" s="60"/>
      <c r="C31" s="61"/>
      <c r="D31" s="62"/>
      <c r="E31" s="61"/>
      <c r="F31" s="62"/>
      <c r="G31" s="62"/>
      <c r="H31" s="62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  <c r="AA31" s="62"/>
      <c r="AB31" s="63"/>
      <c r="AC31" s="69"/>
    </row>
    <row r="32" spans="1:29" s="9" customFormat="1" ht="14.25" customHeight="1">
      <c r="A32" s="59"/>
      <c r="B32" s="60"/>
      <c r="C32" s="61"/>
      <c r="D32" s="62"/>
      <c r="E32" s="61"/>
      <c r="F32" s="62"/>
      <c r="G32" s="62"/>
      <c r="H32" s="62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62"/>
      <c r="AB32" s="63"/>
      <c r="AC32" s="69"/>
    </row>
    <row r="33" spans="1:29" s="9" customFormat="1" ht="14.25" customHeight="1">
      <c r="A33" s="59"/>
      <c r="B33" s="60"/>
      <c r="C33" s="61"/>
      <c r="D33" s="62"/>
      <c r="E33" s="61"/>
      <c r="F33" s="62"/>
      <c r="G33" s="62"/>
      <c r="H33" s="62"/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/>
      <c r="AA33" s="62"/>
      <c r="AB33" s="63"/>
      <c r="AC33" s="69"/>
    </row>
    <row r="34" spans="1:29" s="9" customFormat="1" ht="14.25" customHeight="1">
      <c r="A34" s="59"/>
      <c r="B34" s="60"/>
      <c r="C34" s="61"/>
      <c r="D34" s="62"/>
      <c r="E34" s="61"/>
      <c r="F34" s="62"/>
      <c r="G34" s="62"/>
      <c r="H34" s="62"/>
      <c r="I34" s="6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/>
      <c r="AA34" s="62"/>
      <c r="AB34" s="63"/>
      <c r="AC34" s="69"/>
    </row>
    <row r="35" spans="1:29" s="9" customFormat="1" ht="14.25" customHeight="1">
      <c r="A35" s="59"/>
      <c r="B35" s="60"/>
      <c r="C35" s="61"/>
      <c r="D35" s="62"/>
      <c r="E35" s="61"/>
      <c r="F35" s="62"/>
      <c r="G35" s="62"/>
      <c r="H35" s="62"/>
      <c r="I35" s="6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  <c r="AA35" s="62"/>
      <c r="AB35" s="63"/>
      <c r="AC35" s="69"/>
    </row>
    <row r="36" spans="1:29" s="9" customFormat="1" ht="14.25" customHeight="1">
      <c r="A36" s="65"/>
      <c r="B36" s="65"/>
      <c r="C36" s="66"/>
      <c r="D36" s="66"/>
      <c r="E36" s="66"/>
      <c r="F36" s="67"/>
      <c r="G36" s="66"/>
      <c r="H36" s="67"/>
      <c r="I36" s="66"/>
      <c r="J36" s="67"/>
      <c r="K36" s="66"/>
      <c r="L36" s="67"/>
      <c r="M36" s="66"/>
      <c r="N36" s="67"/>
      <c r="O36" s="66"/>
      <c r="P36" s="67"/>
      <c r="Q36" s="66"/>
      <c r="R36" s="67"/>
      <c r="S36" s="66"/>
      <c r="T36" s="67"/>
      <c r="U36" s="66"/>
      <c r="V36" s="67"/>
      <c r="W36" s="66"/>
      <c r="X36" s="67"/>
      <c r="Y36" s="66"/>
      <c r="Z36" s="67"/>
      <c r="AA36" s="66"/>
      <c r="AB36" s="68"/>
      <c r="AC36" s="69"/>
    </row>
    <row r="37" spans="1:29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9" customFormat="1" ht="14.25" customHeight="1">
      <c r="A38" s="11"/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4"/>
    </row>
    <row r="39" s="9" customFormat="1" ht="14.25" customHeight="1">
      <c r="A39" s="11"/>
    </row>
    <row r="40" s="9" customFormat="1" ht="14.25" customHeight="1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</sheetData>
  <sheetProtection/>
  <mergeCells count="17">
    <mergeCell ref="Y3:Z3"/>
    <mergeCell ref="AA3:AB3"/>
    <mergeCell ref="M3:N3"/>
    <mergeCell ref="O3:P3"/>
    <mergeCell ref="S3:T3"/>
    <mergeCell ref="Q3:R3"/>
    <mergeCell ref="U3:V3"/>
    <mergeCell ref="I3:J3"/>
    <mergeCell ref="K3:L3"/>
    <mergeCell ref="A2:A4"/>
    <mergeCell ref="G3:H3"/>
    <mergeCell ref="B2:B4"/>
    <mergeCell ref="K2:AC2"/>
    <mergeCell ref="E3:F3"/>
    <mergeCell ref="C3:D3"/>
    <mergeCell ref="C2:F2"/>
    <mergeCell ref="W3:X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:D4"/>
    </sheetView>
  </sheetViews>
  <sheetFormatPr defaultColWidth="9.140625" defaultRowHeight="12.75"/>
  <cols>
    <col min="1" max="1" width="3.28125" style="11" customWidth="1"/>
    <col min="2" max="2" width="23.7109375" style="9" customWidth="1"/>
    <col min="3" max="3" width="5.00390625" style="9" customWidth="1"/>
    <col min="4" max="4" width="6.57421875" style="9" customWidth="1"/>
    <col min="5" max="5" width="5.57421875" style="9" customWidth="1"/>
    <col min="6" max="7" width="5.7109375" style="9" customWidth="1"/>
    <col min="8" max="8" width="6.7109375" style="9" customWidth="1"/>
    <col min="9" max="9" width="4.140625" style="9" customWidth="1"/>
    <col min="10" max="10" width="7.57421875" style="9" customWidth="1"/>
    <col min="11" max="11" width="5.57421875" style="9" customWidth="1"/>
    <col min="12" max="12" width="7.00390625" style="9" customWidth="1"/>
    <col min="13" max="13" width="5.7109375" style="9" customWidth="1"/>
    <col min="14" max="14" width="6.57421875" style="9" customWidth="1"/>
    <col min="15" max="15" width="4.57421875" style="9" customWidth="1"/>
    <col min="16" max="17" width="5.421875" style="9" customWidth="1"/>
    <col min="18" max="18" width="6.140625" style="9" customWidth="1"/>
    <col min="19" max="19" width="4.7109375" style="9" customWidth="1"/>
    <col min="20" max="20" width="6.140625" style="9" customWidth="1"/>
    <col min="21" max="21" width="6.57421875" style="9" customWidth="1"/>
    <col min="22" max="22" width="7.421875" style="9" customWidth="1"/>
    <col min="23" max="23" width="4.57421875" style="9" customWidth="1"/>
    <col min="24" max="24" width="7.00390625" style="9" customWidth="1"/>
    <col min="25" max="25" width="5.7109375" style="9" customWidth="1"/>
    <col min="26" max="26" width="7.421875" style="9" customWidth="1"/>
    <col min="27" max="27" width="5.8515625" style="9" customWidth="1"/>
    <col min="28" max="28" width="6.00390625" style="9" customWidth="1"/>
    <col min="29" max="29" width="10.57421875" style="9" customWidth="1"/>
  </cols>
  <sheetData>
    <row r="1" s="9" customFormat="1" ht="12.75">
      <c r="A1" s="11"/>
    </row>
    <row r="2" spans="1:29" s="9" customFormat="1" ht="14.25" customHeight="1">
      <c r="A2" s="51" t="s">
        <v>145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20"/>
      <c r="AB2" s="20"/>
      <c r="AC2" s="20"/>
    </row>
    <row r="3" spans="1:29" s="9" customFormat="1" ht="13.5" customHeight="1">
      <c r="A3" s="45" t="s">
        <v>0</v>
      </c>
      <c r="B3" s="46" t="s">
        <v>1</v>
      </c>
      <c r="C3" s="49" t="s">
        <v>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</row>
    <row r="4" spans="1:29" s="9" customFormat="1" ht="43.5" customHeight="1">
      <c r="A4" s="45"/>
      <c r="B4" s="46"/>
      <c r="C4" s="39" t="s">
        <v>143</v>
      </c>
      <c r="D4" s="39"/>
      <c r="E4" s="39" t="s">
        <v>40</v>
      </c>
      <c r="F4" s="39"/>
      <c r="G4" s="39" t="s">
        <v>41</v>
      </c>
      <c r="H4" s="39"/>
      <c r="I4" s="39" t="s">
        <v>144</v>
      </c>
      <c r="J4" s="39"/>
      <c r="K4" s="39" t="s">
        <v>227</v>
      </c>
      <c r="L4" s="39"/>
      <c r="M4" s="39" t="s">
        <v>35</v>
      </c>
      <c r="N4" s="39"/>
      <c r="O4" s="39" t="s">
        <v>42</v>
      </c>
      <c r="P4" s="39"/>
      <c r="Q4" s="39" t="s">
        <v>228</v>
      </c>
      <c r="R4" s="39"/>
      <c r="S4" s="39" t="s">
        <v>36</v>
      </c>
      <c r="T4" s="39"/>
      <c r="U4" s="39" t="s">
        <v>37</v>
      </c>
      <c r="V4" s="39"/>
      <c r="W4" s="39" t="s">
        <v>38</v>
      </c>
      <c r="X4" s="39"/>
      <c r="Y4" s="39" t="s">
        <v>39</v>
      </c>
      <c r="Z4" s="39"/>
      <c r="AA4" s="39" t="s">
        <v>229</v>
      </c>
      <c r="AB4" s="39"/>
      <c r="AC4" s="1" t="s">
        <v>8</v>
      </c>
    </row>
    <row r="5" spans="1:29" s="9" customFormat="1" ht="15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1" t="s">
        <v>5</v>
      </c>
    </row>
    <row r="6" spans="1:29" s="9" customFormat="1" ht="14.25" customHeight="1">
      <c r="A6" s="3">
        <v>1</v>
      </c>
      <c r="B6" s="4" t="s">
        <v>6</v>
      </c>
      <c r="C6" s="22">
        <v>5</v>
      </c>
      <c r="D6" s="23">
        <f>C6*28</f>
        <v>140</v>
      </c>
      <c r="E6" s="23">
        <f>C6</f>
        <v>5</v>
      </c>
      <c r="F6" s="23">
        <f>E6*65</f>
        <v>325</v>
      </c>
      <c r="G6" s="23">
        <v>2</v>
      </c>
      <c r="H6" s="23">
        <f>G6*25</f>
        <v>50</v>
      </c>
      <c r="I6" s="36">
        <f>E6</f>
        <v>5</v>
      </c>
      <c r="J6" s="23">
        <f>I6*28</f>
        <v>140</v>
      </c>
      <c r="K6" s="22">
        <v>2</v>
      </c>
      <c r="L6" s="23">
        <f>K6*20</f>
        <v>40</v>
      </c>
      <c r="M6" s="22">
        <v>1</v>
      </c>
      <c r="N6" s="23">
        <f>M6*45</f>
        <v>45</v>
      </c>
      <c r="O6" s="23">
        <v>2</v>
      </c>
      <c r="P6" s="23">
        <f>O6*40</f>
        <v>80</v>
      </c>
      <c r="Q6" s="22">
        <v>5</v>
      </c>
      <c r="R6" s="23">
        <f>Q6*10</f>
        <v>50</v>
      </c>
      <c r="S6" s="22">
        <f>Q6</f>
        <v>5</v>
      </c>
      <c r="T6" s="23">
        <f>S6*6</f>
        <v>30</v>
      </c>
      <c r="U6" s="22">
        <v>5</v>
      </c>
      <c r="V6" s="23">
        <f>U6*31</f>
        <v>155</v>
      </c>
      <c r="W6" s="22">
        <v>5</v>
      </c>
      <c r="X6" s="23">
        <f>W6*35</f>
        <v>175</v>
      </c>
      <c r="Y6" s="36">
        <f>G6</f>
        <v>2</v>
      </c>
      <c r="Z6" s="23">
        <f>Y6*10</f>
        <v>20</v>
      </c>
      <c r="AA6" s="23">
        <v>2</v>
      </c>
      <c r="AB6" s="23">
        <f>AA6*35</f>
        <v>70</v>
      </c>
      <c r="AC6" s="37">
        <f>AB6+Z6+X6+V6+T6+R6+P6+N6+L6+J6+H6+F6+D6</f>
        <v>1320</v>
      </c>
    </row>
    <row r="7" spans="1:29" s="9" customFormat="1" ht="14.25" customHeight="1">
      <c r="A7" s="59"/>
      <c r="B7" s="60"/>
      <c r="C7" s="76"/>
      <c r="D7" s="77"/>
      <c r="E7" s="77"/>
      <c r="F7" s="77"/>
      <c r="G7" s="77"/>
      <c r="H7" s="77"/>
      <c r="I7" s="78"/>
      <c r="J7" s="77"/>
      <c r="K7" s="76"/>
      <c r="L7" s="77"/>
      <c r="M7" s="76"/>
      <c r="N7" s="77"/>
      <c r="O7" s="77"/>
      <c r="P7" s="77"/>
      <c r="Q7" s="76"/>
      <c r="R7" s="77"/>
      <c r="S7" s="76"/>
      <c r="T7" s="77"/>
      <c r="U7" s="76"/>
      <c r="V7" s="77"/>
      <c r="W7" s="76"/>
      <c r="X7" s="77"/>
      <c r="Y7" s="78"/>
      <c r="Z7" s="77"/>
      <c r="AA7" s="77"/>
      <c r="AB7" s="77"/>
      <c r="AC7" s="79"/>
    </row>
    <row r="8" spans="1:29" s="9" customFormat="1" ht="14.25" customHeight="1">
      <c r="A8" s="59"/>
      <c r="B8" s="60"/>
      <c r="C8" s="76"/>
      <c r="D8" s="77"/>
      <c r="E8" s="77"/>
      <c r="F8" s="77"/>
      <c r="G8" s="77"/>
      <c r="H8" s="77"/>
      <c r="I8" s="78"/>
      <c r="J8" s="77"/>
      <c r="K8" s="76"/>
      <c r="L8" s="77"/>
      <c r="M8" s="76"/>
      <c r="N8" s="77"/>
      <c r="O8" s="77"/>
      <c r="P8" s="77"/>
      <c r="Q8" s="76"/>
      <c r="R8" s="77"/>
      <c r="S8" s="76"/>
      <c r="T8" s="77"/>
      <c r="U8" s="76"/>
      <c r="V8" s="77"/>
      <c r="W8" s="76"/>
      <c r="X8" s="77"/>
      <c r="Y8" s="78"/>
      <c r="Z8" s="77"/>
      <c r="AA8" s="77"/>
      <c r="AB8" s="77"/>
      <c r="AC8" s="79"/>
    </row>
    <row r="9" spans="1:29" s="9" customFormat="1" ht="14.25" customHeight="1">
      <c r="A9" s="59"/>
      <c r="B9" s="60"/>
      <c r="C9" s="76"/>
      <c r="D9" s="77"/>
      <c r="E9" s="77"/>
      <c r="F9" s="77"/>
      <c r="G9" s="77"/>
      <c r="H9" s="77"/>
      <c r="I9" s="78"/>
      <c r="J9" s="77"/>
      <c r="K9" s="76"/>
      <c r="L9" s="77"/>
      <c r="M9" s="76"/>
      <c r="N9" s="77"/>
      <c r="O9" s="77"/>
      <c r="P9" s="77"/>
      <c r="Q9" s="76"/>
      <c r="R9" s="77"/>
      <c r="S9" s="76"/>
      <c r="T9" s="77"/>
      <c r="U9" s="76"/>
      <c r="V9" s="77"/>
      <c r="W9" s="76"/>
      <c r="X9" s="77"/>
      <c r="Y9" s="78"/>
      <c r="Z9" s="77"/>
      <c r="AA9" s="77"/>
      <c r="AB9" s="77"/>
      <c r="AC9" s="79"/>
    </row>
    <row r="10" spans="1:29" s="9" customFormat="1" ht="14.25" customHeight="1">
      <c r="A10" s="59"/>
      <c r="B10" s="60"/>
      <c r="C10" s="76"/>
      <c r="D10" s="77"/>
      <c r="E10" s="77"/>
      <c r="F10" s="77"/>
      <c r="G10" s="77"/>
      <c r="H10" s="77"/>
      <c r="I10" s="78"/>
      <c r="J10" s="77"/>
      <c r="K10" s="76"/>
      <c r="L10" s="77"/>
      <c r="M10" s="76"/>
      <c r="N10" s="77"/>
      <c r="O10" s="77"/>
      <c r="P10" s="77"/>
      <c r="Q10" s="76"/>
      <c r="R10" s="77"/>
      <c r="S10" s="76"/>
      <c r="T10" s="77"/>
      <c r="U10" s="76"/>
      <c r="V10" s="77"/>
      <c r="W10" s="76"/>
      <c r="X10" s="77"/>
      <c r="Y10" s="78"/>
      <c r="Z10" s="77"/>
      <c r="AA10" s="77"/>
      <c r="AB10" s="77"/>
      <c r="AC10" s="79"/>
    </row>
    <row r="11" spans="1:29" s="9" customFormat="1" ht="14.25" customHeight="1">
      <c r="A11" s="59"/>
      <c r="B11" s="60"/>
      <c r="C11" s="76"/>
      <c r="D11" s="77"/>
      <c r="E11" s="77"/>
      <c r="F11" s="77"/>
      <c r="G11" s="77"/>
      <c r="H11" s="77"/>
      <c r="I11" s="78"/>
      <c r="J11" s="77"/>
      <c r="K11" s="76"/>
      <c r="L11" s="77"/>
      <c r="M11" s="76"/>
      <c r="N11" s="77"/>
      <c r="O11" s="77"/>
      <c r="P11" s="77"/>
      <c r="Q11" s="76"/>
      <c r="R11" s="77"/>
      <c r="S11" s="76"/>
      <c r="T11" s="77"/>
      <c r="U11" s="76"/>
      <c r="V11" s="77"/>
      <c r="W11" s="76"/>
      <c r="X11" s="77"/>
      <c r="Y11" s="78"/>
      <c r="Z11" s="77"/>
      <c r="AA11" s="77"/>
      <c r="AB11" s="77"/>
      <c r="AC11" s="79"/>
    </row>
    <row r="12" spans="1:29" s="9" customFormat="1" ht="14.25" customHeight="1">
      <c r="A12" s="59"/>
      <c r="B12" s="60"/>
      <c r="C12" s="76"/>
      <c r="D12" s="77"/>
      <c r="E12" s="77"/>
      <c r="F12" s="77"/>
      <c r="G12" s="77"/>
      <c r="H12" s="77"/>
      <c r="I12" s="78"/>
      <c r="J12" s="77"/>
      <c r="K12" s="76"/>
      <c r="L12" s="77"/>
      <c r="M12" s="76"/>
      <c r="N12" s="77"/>
      <c r="O12" s="77"/>
      <c r="P12" s="77"/>
      <c r="Q12" s="76"/>
      <c r="R12" s="77"/>
      <c r="S12" s="76"/>
      <c r="T12" s="77"/>
      <c r="U12" s="76"/>
      <c r="V12" s="77"/>
      <c r="W12" s="76"/>
      <c r="X12" s="77"/>
      <c r="Y12" s="78"/>
      <c r="Z12" s="77"/>
      <c r="AA12" s="77"/>
      <c r="AB12" s="77"/>
      <c r="AC12" s="79"/>
    </row>
    <row r="13" spans="1:29" s="9" customFormat="1" ht="14.25" customHeight="1">
      <c r="A13" s="59"/>
      <c r="B13" s="60"/>
      <c r="C13" s="76"/>
      <c r="D13" s="77"/>
      <c r="E13" s="77"/>
      <c r="F13" s="77"/>
      <c r="G13" s="77"/>
      <c r="H13" s="77"/>
      <c r="I13" s="78"/>
      <c r="J13" s="77"/>
      <c r="K13" s="76"/>
      <c r="L13" s="77"/>
      <c r="M13" s="76"/>
      <c r="N13" s="77"/>
      <c r="O13" s="77"/>
      <c r="P13" s="77"/>
      <c r="Q13" s="76"/>
      <c r="R13" s="77"/>
      <c r="S13" s="76"/>
      <c r="T13" s="77"/>
      <c r="U13" s="76"/>
      <c r="V13" s="77"/>
      <c r="W13" s="76"/>
      <c r="X13" s="77"/>
      <c r="Y13" s="78"/>
      <c r="Z13" s="77"/>
      <c r="AA13" s="77"/>
      <c r="AB13" s="77"/>
      <c r="AC13" s="79"/>
    </row>
    <row r="14" spans="1:29" s="9" customFormat="1" ht="14.25" customHeight="1">
      <c r="A14" s="59"/>
      <c r="B14" s="60"/>
      <c r="C14" s="76"/>
      <c r="D14" s="77"/>
      <c r="E14" s="77"/>
      <c r="F14" s="77"/>
      <c r="G14" s="77"/>
      <c r="H14" s="77"/>
      <c r="I14" s="78"/>
      <c r="J14" s="77"/>
      <c r="K14" s="76"/>
      <c r="L14" s="77"/>
      <c r="M14" s="76"/>
      <c r="N14" s="77"/>
      <c r="O14" s="77"/>
      <c r="P14" s="77"/>
      <c r="Q14" s="76"/>
      <c r="R14" s="77"/>
      <c r="S14" s="76"/>
      <c r="T14" s="77"/>
      <c r="U14" s="76"/>
      <c r="V14" s="77"/>
      <c r="W14" s="76"/>
      <c r="X14" s="77"/>
      <c r="Y14" s="78"/>
      <c r="Z14" s="77"/>
      <c r="AA14" s="77"/>
      <c r="AB14" s="77"/>
      <c r="AC14" s="79"/>
    </row>
    <row r="15" spans="1:29" s="9" customFormat="1" ht="14.25" customHeight="1">
      <c r="A15" s="59"/>
      <c r="B15" s="60"/>
      <c r="C15" s="76"/>
      <c r="D15" s="77"/>
      <c r="E15" s="77"/>
      <c r="F15" s="77"/>
      <c r="G15" s="77"/>
      <c r="H15" s="77"/>
      <c r="I15" s="78"/>
      <c r="J15" s="77"/>
      <c r="K15" s="76"/>
      <c r="L15" s="77"/>
      <c r="M15" s="76"/>
      <c r="N15" s="77"/>
      <c r="O15" s="77"/>
      <c r="P15" s="77"/>
      <c r="Q15" s="76"/>
      <c r="R15" s="77"/>
      <c r="S15" s="76"/>
      <c r="T15" s="77"/>
      <c r="U15" s="76"/>
      <c r="V15" s="77"/>
      <c r="W15" s="76"/>
      <c r="X15" s="77"/>
      <c r="Y15" s="78"/>
      <c r="Z15" s="77"/>
      <c r="AA15" s="77"/>
      <c r="AB15" s="77"/>
      <c r="AC15" s="79"/>
    </row>
    <row r="16" spans="1:29" s="9" customFormat="1" ht="14.25" customHeight="1">
      <c r="A16" s="59"/>
      <c r="B16" s="60"/>
      <c r="C16" s="76"/>
      <c r="D16" s="77"/>
      <c r="E16" s="77"/>
      <c r="F16" s="77"/>
      <c r="G16" s="77"/>
      <c r="H16" s="77"/>
      <c r="I16" s="78"/>
      <c r="J16" s="77"/>
      <c r="K16" s="76"/>
      <c r="L16" s="77"/>
      <c r="M16" s="76"/>
      <c r="N16" s="77"/>
      <c r="O16" s="77"/>
      <c r="P16" s="77"/>
      <c r="Q16" s="76"/>
      <c r="R16" s="77"/>
      <c r="S16" s="76"/>
      <c r="T16" s="77"/>
      <c r="U16" s="76"/>
      <c r="V16" s="77"/>
      <c r="W16" s="76"/>
      <c r="X16" s="77"/>
      <c r="Y16" s="78"/>
      <c r="Z16" s="77"/>
      <c r="AA16" s="77"/>
      <c r="AB16" s="77"/>
      <c r="AC16" s="79"/>
    </row>
    <row r="17" spans="1:29" s="9" customFormat="1" ht="14.25" customHeight="1">
      <c r="A17" s="59"/>
      <c r="B17" s="60"/>
      <c r="C17" s="76"/>
      <c r="D17" s="77"/>
      <c r="E17" s="77"/>
      <c r="F17" s="77"/>
      <c r="G17" s="77"/>
      <c r="H17" s="77"/>
      <c r="I17" s="78"/>
      <c r="J17" s="77"/>
      <c r="K17" s="76"/>
      <c r="L17" s="77"/>
      <c r="M17" s="76"/>
      <c r="N17" s="77"/>
      <c r="O17" s="77"/>
      <c r="P17" s="77"/>
      <c r="Q17" s="76"/>
      <c r="R17" s="77"/>
      <c r="S17" s="76"/>
      <c r="T17" s="77"/>
      <c r="U17" s="76"/>
      <c r="V17" s="77"/>
      <c r="W17" s="76"/>
      <c r="X17" s="77"/>
      <c r="Y17" s="78"/>
      <c r="Z17" s="77"/>
      <c r="AA17" s="77"/>
      <c r="AB17" s="77"/>
      <c r="AC17" s="79"/>
    </row>
    <row r="18" spans="1:29" s="9" customFormat="1" ht="14.25" customHeight="1">
      <c r="A18" s="59"/>
      <c r="B18" s="60"/>
      <c r="C18" s="76"/>
      <c r="D18" s="77"/>
      <c r="E18" s="77"/>
      <c r="F18" s="77"/>
      <c r="G18" s="77"/>
      <c r="H18" s="77"/>
      <c r="I18" s="78"/>
      <c r="J18" s="77"/>
      <c r="K18" s="76"/>
      <c r="L18" s="77"/>
      <c r="M18" s="76"/>
      <c r="N18" s="77"/>
      <c r="O18" s="77"/>
      <c r="P18" s="77"/>
      <c r="Q18" s="76"/>
      <c r="R18" s="77"/>
      <c r="S18" s="76"/>
      <c r="T18" s="77"/>
      <c r="U18" s="76"/>
      <c r="V18" s="77"/>
      <c r="W18" s="76"/>
      <c r="X18" s="77"/>
      <c r="Y18" s="78"/>
      <c r="Z18" s="77"/>
      <c r="AA18" s="77"/>
      <c r="AB18" s="77"/>
      <c r="AC18" s="79"/>
    </row>
    <row r="19" spans="1:29" s="9" customFormat="1" ht="14.25" customHeight="1">
      <c r="A19" s="59"/>
      <c r="B19" s="60"/>
      <c r="C19" s="76"/>
      <c r="D19" s="77"/>
      <c r="E19" s="77"/>
      <c r="F19" s="77"/>
      <c r="G19" s="77"/>
      <c r="H19" s="77"/>
      <c r="I19" s="78"/>
      <c r="J19" s="77"/>
      <c r="K19" s="76"/>
      <c r="L19" s="77"/>
      <c r="M19" s="76"/>
      <c r="N19" s="77"/>
      <c r="O19" s="77"/>
      <c r="P19" s="77"/>
      <c r="Q19" s="76"/>
      <c r="R19" s="77"/>
      <c r="S19" s="76"/>
      <c r="T19" s="77"/>
      <c r="U19" s="76"/>
      <c r="V19" s="77"/>
      <c r="W19" s="76"/>
      <c r="X19" s="77"/>
      <c r="Y19" s="78"/>
      <c r="Z19" s="77"/>
      <c r="AA19" s="77"/>
      <c r="AB19" s="77"/>
      <c r="AC19" s="79"/>
    </row>
    <row r="20" spans="1:29" s="9" customFormat="1" ht="14.25" customHeight="1">
      <c r="A20" s="59"/>
      <c r="B20" s="60"/>
      <c r="C20" s="76"/>
      <c r="D20" s="77"/>
      <c r="E20" s="77"/>
      <c r="F20" s="77"/>
      <c r="G20" s="77"/>
      <c r="H20" s="77"/>
      <c r="I20" s="78"/>
      <c r="J20" s="77"/>
      <c r="K20" s="76"/>
      <c r="L20" s="77"/>
      <c r="M20" s="76"/>
      <c r="N20" s="77"/>
      <c r="O20" s="77"/>
      <c r="P20" s="77"/>
      <c r="Q20" s="76"/>
      <c r="R20" s="77"/>
      <c r="S20" s="76"/>
      <c r="T20" s="77"/>
      <c r="U20" s="76"/>
      <c r="V20" s="77"/>
      <c r="W20" s="76"/>
      <c r="X20" s="77"/>
      <c r="Y20" s="78"/>
      <c r="Z20" s="77"/>
      <c r="AA20" s="77"/>
      <c r="AB20" s="77"/>
      <c r="AC20" s="79"/>
    </row>
    <row r="21" spans="1:29" s="9" customFormat="1" ht="14.25" customHeight="1">
      <c r="A21" s="59"/>
      <c r="B21" s="60"/>
      <c r="C21" s="76"/>
      <c r="D21" s="77"/>
      <c r="E21" s="77"/>
      <c r="F21" s="77"/>
      <c r="G21" s="77"/>
      <c r="H21" s="77"/>
      <c r="I21" s="78"/>
      <c r="J21" s="77"/>
      <c r="K21" s="76"/>
      <c r="L21" s="77"/>
      <c r="M21" s="76"/>
      <c r="N21" s="77"/>
      <c r="O21" s="77"/>
      <c r="P21" s="77"/>
      <c r="Q21" s="76"/>
      <c r="R21" s="77"/>
      <c r="S21" s="76"/>
      <c r="T21" s="77"/>
      <c r="U21" s="76"/>
      <c r="V21" s="77"/>
      <c r="W21" s="76"/>
      <c r="X21" s="77"/>
      <c r="Y21" s="78"/>
      <c r="Z21" s="77"/>
      <c r="AA21" s="77"/>
      <c r="AB21" s="77"/>
      <c r="AC21" s="79"/>
    </row>
    <row r="22" spans="1:29" s="9" customFormat="1" ht="14.25" customHeight="1">
      <c r="A22" s="59"/>
      <c r="B22" s="60"/>
      <c r="C22" s="76"/>
      <c r="D22" s="77"/>
      <c r="E22" s="77"/>
      <c r="F22" s="77"/>
      <c r="G22" s="77"/>
      <c r="H22" s="77"/>
      <c r="I22" s="78"/>
      <c r="J22" s="77"/>
      <c r="K22" s="76"/>
      <c r="L22" s="77"/>
      <c r="M22" s="76"/>
      <c r="N22" s="77"/>
      <c r="O22" s="77"/>
      <c r="P22" s="77"/>
      <c r="Q22" s="76"/>
      <c r="R22" s="77"/>
      <c r="S22" s="76"/>
      <c r="T22" s="77"/>
      <c r="U22" s="76"/>
      <c r="V22" s="77"/>
      <c r="W22" s="76"/>
      <c r="X22" s="77"/>
      <c r="Y22" s="78"/>
      <c r="Z22" s="77"/>
      <c r="AA22" s="77"/>
      <c r="AB22" s="77"/>
      <c r="AC22" s="79"/>
    </row>
    <row r="23" spans="1:29" s="9" customFormat="1" ht="14.25" customHeight="1">
      <c r="A23" s="59"/>
      <c r="B23" s="60"/>
      <c r="C23" s="76"/>
      <c r="D23" s="77"/>
      <c r="E23" s="77"/>
      <c r="F23" s="77"/>
      <c r="G23" s="77"/>
      <c r="H23" s="77"/>
      <c r="I23" s="78"/>
      <c r="J23" s="77"/>
      <c r="K23" s="76"/>
      <c r="L23" s="77"/>
      <c r="M23" s="76"/>
      <c r="N23" s="77"/>
      <c r="O23" s="77"/>
      <c r="P23" s="77"/>
      <c r="Q23" s="76"/>
      <c r="R23" s="77"/>
      <c r="S23" s="76"/>
      <c r="T23" s="77"/>
      <c r="U23" s="76"/>
      <c r="V23" s="77"/>
      <c r="W23" s="76"/>
      <c r="X23" s="77"/>
      <c r="Y23" s="78"/>
      <c r="Z23" s="77"/>
      <c r="AA23" s="77"/>
      <c r="AB23" s="77"/>
      <c r="AC23" s="79"/>
    </row>
    <row r="24" spans="1:29" s="9" customFormat="1" ht="14.25" customHeight="1">
      <c r="A24" s="59"/>
      <c r="B24" s="60"/>
      <c r="C24" s="76"/>
      <c r="D24" s="77"/>
      <c r="E24" s="77"/>
      <c r="F24" s="77"/>
      <c r="G24" s="77"/>
      <c r="H24" s="77"/>
      <c r="I24" s="78"/>
      <c r="J24" s="77"/>
      <c r="K24" s="76"/>
      <c r="L24" s="77"/>
      <c r="M24" s="76"/>
      <c r="N24" s="77"/>
      <c r="O24" s="77"/>
      <c r="P24" s="77"/>
      <c r="Q24" s="76"/>
      <c r="R24" s="77"/>
      <c r="S24" s="76"/>
      <c r="T24" s="77"/>
      <c r="U24" s="76"/>
      <c r="V24" s="77"/>
      <c r="W24" s="76"/>
      <c r="X24" s="77"/>
      <c r="Y24" s="78"/>
      <c r="Z24" s="77"/>
      <c r="AA24" s="77"/>
      <c r="AB24" s="77"/>
      <c r="AC24" s="79"/>
    </row>
    <row r="25" spans="1:29" s="9" customFormat="1" ht="14.25" customHeight="1">
      <c r="A25" s="59"/>
      <c r="B25" s="60"/>
      <c r="C25" s="76"/>
      <c r="D25" s="77"/>
      <c r="E25" s="77"/>
      <c r="F25" s="77"/>
      <c r="G25" s="77"/>
      <c r="H25" s="77"/>
      <c r="I25" s="78"/>
      <c r="J25" s="77"/>
      <c r="K25" s="76"/>
      <c r="L25" s="77"/>
      <c r="M25" s="76"/>
      <c r="N25" s="77"/>
      <c r="O25" s="77"/>
      <c r="P25" s="77"/>
      <c r="Q25" s="76"/>
      <c r="R25" s="77"/>
      <c r="S25" s="76"/>
      <c r="T25" s="77"/>
      <c r="U25" s="76"/>
      <c r="V25" s="77"/>
      <c r="W25" s="76"/>
      <c r="X25" s="77"/>
      <c r="Y25" s="78"/>
      <c r="Z25" s="77"/>
      <c r="AA25" s="77"/>
      <c r="AB25" s="77"/>
      <c r="AC25" s="79"/>
    </row>
    <row r="26" spans="1:29" s="9" customFormat="1" ht="14.25" customHeight="1">
      <c r="A26" s="59"/>
      <c r="B26" s="60"/>
      <c r="C26" s="76"/>
      <c r="D26" s="77"/>
      <c r="E26" s="77"/>
      <c r="F26" s="77"/>
      <c r="G26" s="77"/>
      <c r="H26" s="77"/>
      <c r="I26" s="78"/>
      <c r="J26" s="77"/>
      <c r="K26" s="76"/>
      <c r="L26" s="77"/>
      <c r="M26" s="76"/>
      <c r="N26" s="77"/>
      <c r="O26" s="77"/>
      <c r="P26" s="77"/>
      <c r="Q26" s="76"/>
      <c r="R26" s="77"/>
      <c r="S26" s="76"/>
      <c r="T26" s="77"/>
      <c r="U26" s="76"/>
      <c r="V26" s="77"/>
      <c r="W26" s="76"/>
      <c r="X26" s="77"/>
      <c r="Y26" s="78"/>
      <c r="Z26" s="77"/>
      <c r="AA26" s="77"/>
      <c r="AB26" s="77"/>
      <c r="AC26" s="79"/>
    </row>
    <row r="27" spans="1:29" s="9" customFormat="1" ht="14.25" customHeight="1">
      <c r="A27" s="59"/>
      <c r="B27" s="60"/>
      <c r="C27" s="76"/>
      <c r="D27" s="77"/>
      <c r="E27" s="77"/>
      <c r="F27" s="77"/>
      <c r="G27" s="77"/>
      <c r="H27" s="77"/>
      <c r="I27" s="78"/>
      <c r="J27" s="77"/>
      <c r="K27" s="76"/>
      <c r="L27" s="77"/>
      <c r="M27" s="76"/>
      <c r="N27" s="77"/>
      <c r="O27" s="77"/>
      <c r="P27" s="77"/>
      <c r="Q27" s="76"/>
      <c r="R27" s="77"/>
      <c r="S27" s="76"/>
      <c r="T27" s="77"/>
      <c r="U27" s="76"/>
      <c r="V27" s="77"/>
      <c r="W27" s="76"/>
      <c r="X27" s="77"/>
      <c r="Y27" s="78"/>
      <c r="Z27" s="77"/>
      <c r="AA27" s="77"/>
      <c r="AB27" s="77"/>
      <c r="AC27" s="79"/>
    </row>
    <row r="28" spans="1:29" s="9" customFormat="1" ht="14.25" customHeight="1">
      <c r="A28" s="59"/>
      <c r="B28" s="60"/>
      <c r="C28" s="76"/>
      <c r="D28" s="77"/>
      <c r="E28" s="77"/>
      <c r="F28" s="77"/>
      <c r="G28" s="77"/>
      <c r="H28" s="77"/>
      <c r="I28" s="78"/>
      <c r="J28" s="77"/>
      <c r="K28" s="76"/>
      <c r="L28" s="77"/>
      <c r="M28" s="76"/>
      <c r="N28" s="77"/>
      <c r="O28" s="77"/>
      <c r="P28" s="77"/>
      <c r="Q28" s="76"/>
      <c r="R28" s="77"/>
      <c r="S28" s="76"/>
      <c r="T28" s="77"/>
      <c r="U28" s="76"/>
      <c r="V28" s="77"/>
      <c r="W28" s="76"/>
      <c r="X28" s="77"/>
      <c r="Y28" s="78"/>
      <c r="Z28" s="77"/>
      <c r="AA28" s="77"/>
      <c r="AB28" s="77"/>
      <c r="AC28" s="79"/>
    </row>
    <row r="29" spans="1:29" s="9" customFormat="1" ht="14.25" customHeight="1">
      <c r="A29" s="59"/>
      <c r="B29" s="60"/>
      <c r="C29" s="76"/>
      <c r="D29" s="77"/>
      <c r="E29" s="77"/>
      <c r="F29" s="77"/>
      <c r="G29" s="77"/>
      <c r="H29" s="77"/>
      <c r="I29" s="78"/>
      <c r="J29" s="77"/>
      <c r="K29" s="76"/>
      <c r="L29" s="77"/>
      <c r="M29" s="76"/>
      <c r="N29" s="77"/>
      <c r="O29" s="77"/>
      <c r="P29" s="77"/>
      <c r="Q29" s="76"/>
      <c r="R29" s="77"/>
      <c r="S29" s="76"/>
      <c r="T29" s="77"/>
      <c r="U29" s="76"/>
      <c r="V29" s="77"/>
      <c r="W29" s="76"/>
      <c r="X29" s="77"/>
      <c r="Y29" s="78"/>
      <c r="Z29" s="77"/>
      <c r="AA29" s="77"/>
      <c r="AB29" s="77"/>
      <c r="AC29" s="79"/>
    </row>
    <row r="30" spans="1:29" s="9" customFormat="1" ht="14.25" customHeight="1">
      <c r="A30" s="59"/>
      <c r="B30" s="60"/>
      <c r="C30" s="76"/>
      <c r="D30" s="77"/>
      <c r="E30" s="77"/>
      <c r="F30" s="77"/>
      <c r="G30" s="77"/>
      <c r="H30" s="77"/>
      <c r="I30" s="78"/>
      <c r="J30" s="77"/>
      <c r="K30" s="76"/>
      <c r="L30" s="77"/>
      <c r="M30" s="76"/>
      <c r="N30" s="77"/>
      <c r="O30" s="77"/>
      <c r="P30" s="77"/>
      <c r="Q30" s="76"/>
      <c r="R30" s="77"/>
      <c r="S30" s="76"/>
      <c r="T30" s="77"/>
      <c r="U30" s="76"/>
      <c r="V30" s="77"/>
      <c r="W30" s="76"/>
      <c r="X30" s="77"/>
      <c r="Y30" s="78"/>
      <c r="Z30" s="77"/>
      <c r="AA30" s="77"/>
      <c r="AB30" s="77"/>
      <c r="AC30" s="79"/>
    </row>
    <row r="31" spans="1:29" s="9" customFormat="1" ht="14.25" customHeight="1">
      <c r="A31" s="59"/>
      <c r="B31" s="60"/>
      <c r="C31" s="76"/>
      <c r="D31" s="77"/>
      <c r="E31" s="77"/>
      <c r="F31" s="77"/>
      <c r="G31" s="77"/>
      <c r="H31" s="77"/>
      <c r="I31" s="78"/>
      <c r="J31" s="77"/>
      <c r="K31" s="76"/>
      <c r="L31" s="77"/>
      <c r="M31" s="76"/>
      <c r="N31" s="77"/>
      <c r="O31" s="77"/>
      <c r="P31" s="77"/>
      <c r="Q31" s="76"/>
      <c r="R31" s="77"/>
      <c r="S31" s="76"/>
      <c r="T31" s="77"/>
      <c r="U31" s="76"/>
      <c r="V31" s="77"/>
      <c r="W31" s="76"/>
      <c r="X31" s="77"/>
      <c r="Y31" s="78"/>
      <c r="Z31" s="77"/>
      <c r="AA31" s="77"/>
      <c r="AB31" s="77"/>
      <c r="AC31" s="79"/>
    </row>
    <row r="32" spans="1:29" s="9" customFormat="1" ht="14.25" customHeight="1">
      <c r="A32" s="59"/>
      <c r="B32" s="60"/>
      <c r="C32" s="76"/>
      <c r="D32" s="77"/>
      <c r="E32" s="77"/>
      <c r="F32" s="77"/>
      <c r="G32" s="77"/>
      <c r="H32" s="77"/>
      <c r="I32" s="78"/>
      <c r="J32" s="77"/>
      <c r="K32" s="76"/>
      <c r="L32" s="77"/>
      <c r="M32" s="76"/>
      <c r="N32" s="77"/>
      <c r="O32" s="77"/>
      <c r="P32" s="77"/>
      <c r="Q32" s="76"/>
      <c r="R32" s="77"/>
      <c r="S32" s="76"/>
      <c r="T32" s="77"/>
      <c r="U32" s="76"/>
      <c r="V32" s="77"/>
      <c r="W32" s="76"/>
      <c r="X32" s="77"/>
      <c r="Y32" s="78"/>
      <c r="Z32" s="77"/>
      <c r="AA32" s="77"/>
      <c r="AB32" s="77"/>
      <c r="AC32" s="79"/>
    </row>
    <row r="33" spans="1:29" s="9" customFormat="1" ht="14.25" customHeight="1">
      <c r="A33" s="59"/>
      <c r="B33" s="60"/>
      <c r="C33" s="76"/>
      <c r="D33" s="77"/>
      <c r="E33" s="77"/>
      <c r="F33" s="77"/>
      <c r="G33" s="77"/>
      <c r="H33" s="77"/>
      <c r="I33" s="78"/>
      <c r="J33" s="77"/>
      <c r="K33" s="76"/>
      <c r="L33" s="77"/>
      <c r="M33" s="76"/>
      <c r="N33" s="77"/>
      <c r="O33" s="77"/>
      <c r="P33" s="77"/>
      <c r="Q33" s="76"/>
      <c r="R33" s="77"/>
      <c r="S33" s="76"/>
      <c r="T33" s="77"/>
      <c r="U33" s="76"/>
      <c r="V33" s="77"/>
      <c r="W33" s="76"/>
      <c r="X33" s="77"/>
      <c r="Y33" s="78"/>
      <c r="Z33" s="77"/>
      <c r="AA33" s="77"/>
      <c r="AB33" s="77"/>
      <c r="AC33" s="79"/>
    </row>
    <row r="34" spans="1:29" s="9" customFormat="1" ht="14.25" customHeight="1">
      <c r="A34" s="59"/>
      <c r="B34" s="60"/>
      <c r="C34" s="76"/>
      <c r="D34" s="77"/>
      <c r="E34" s="77"/>
      <c r="F34" s="77"/>
      <c r="G34" s="77"/>
      <c r="H34" s="77"/>
      <c r="I34" s="78"/>
      <c r="J34" s="77"/>
      <c r="K34" s="76"/>
      <c r="L34" s="77"/>
      <c r="M34" s="76"/>
      <c r="N34" s="77"/>
      <c r="O34" s="77"/>
      <c r="P34" s="77"/>
      <c r="Q34" s="76"/>
      <c r="R34" s="77"/>
      <c r="S34" s="76"/>
      <c r="T34" s="77"/>
      <c r="U34" s="76"/>
      <c r="V34" s="77"/>
      <c r="W34" s="76"/>
      <c r="X34" s="77"/>
      <c r="Y34" s="78"/>
      <c r="Z34" s="77"/>
      <c r="AA34" s="77"/>
      <c r="AB34" s="77"/>
      <c r="AC34" s="79"/>
    </row>
    <row r="35" spans="1:29" s="9" customFormat="1" ht="14.25" customHeight="1">
      <c r="A35" s="59"/>
      <c r="B35" s="60"/>
      <c r="C35" s="76"/>
      <c r="D35" s="77"/>
      <c r="E35" s="77"/>
      <c r="F35" s="77"/>
      <c r="G35" s="77"/>
      <c r="H35" s="77"/>
      <c r="I35" s="78"/>
      <c r="J35" s="77"/>
      <c r="K35" s="76"/>
      <c r="L35" s="77"/>
      <c r="M35" s="76"/>
      <c r="N35" s="77"/>
      <c r="O35" s="77"/>
      <c r="P35" s="77"/>
      <c r="Q35" s="76"/>
      <c r="R35" s="77"/>
      <c r="S35" s="76"/>
      <c r="T35" s="77"/>
      <c r="U35" s="76"/>
      <c r="V35" s="77"/>
      <c r="W35" s="76"/>
      <c r="X35" s="77"/>
      <c r="Y35" s="78"/>
      <c r="Z35" s="77"/>
      <c r="AA35" s="77"/>
      <c r="AB35" s="77"/>
      <c r="AC35" s="79"/>
    </row>
    <row r="36" spans="1:29" s="9" customFormat="1" ht="14.25" customHeight="1">
      <c r="A36" s="59"/>
      <c r="B36" s="60"/>
      <c r="C36" s="76"/>
      <c r="D36" s="77"/>
      <c r="E36" s="77"/>
      <c r="F36" s="77"/>
      <c r="G36" s="77"/>
      <c r="H36" s="77"/>
      <c r="I36" s="78"/>
      <c r="J36" s="77"/>
      <c r="K36" s="76"/>
      <c r="L36" s="77"/>
      <c r="M36" s="76"/>
      <c r="N36" s="77"/>
      <c r="O36" s="77"/>
      <c r="P36" s="77"/>
      <c r="Q36" s="76"/>
      <c r="R36" s="77"/>
      <c r="S36" s="76"/>
      <c r="T36" s="77"/>
      <c r="U36" s="76"/>
      <c r="V36" s="77"/>
      <c r="W36" s="76"/>
      <c r="X36" s="77"/>
      <c r="Y36" s="78"/>
      <c r="Z36" s="77"/>
      <c r="AA36" s="77"/>
      <c r="AB36" s="77"/>
      <c r="AC36" s="79"/>
    </row>
    <row r="37" spans="1:29" s="10" customFormat="1" ht="14.25" customHeight="1">
      <c r="A37" s="65"/>
      <c r="B37" s="65"/>
      <c r="C37" s="80"/>
      <c r="D37" s="81"/>
      <c r="E37" s="80"/>
      <c r="F37" s="81"/>
      <c r="G37" s="80"/>
      <c r="H37" s="81"/>
      <c r="I37" s="80"/>
      <c r="J37" s="81"/>
      <c r="K37" s="80"/>
      <c r="L37" s="81"/>
      <c r="M37" s="80"/>
      <c r="N37" s="81"/>
      <c r="O37" s="80"/>
      <c r="P37" s="81"/>
      <c r="Q37" s="80"/>
      <c r="R37" s="81"/>
      <c r="S37" s="80"/>
      <c r="T37" s="81"/>
      <c r="U37" s="80"/>
      <c r="V37" s="81"/>
      <c r="W37" s="80"/>
      <c r="X37" s="81"/>
      <c r="Y37" s="80"/>
      <c r="Z37" s="81"/>
      <c r="AA37" s="80"/>
      <c r="AB37" s="81"/>
      <c r="AC37" s="81"/>
    </row>
    <row r="38" spans="1:29" s="9" customFormat="1" ht="12.75">
      <c r="A38" s="1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9" customFormat="1" ht="12.75">
      <c r="A39" s="11"/>
      <c r="B39" s="12"/>
      <c r="C39" s="12"/>
      <c r="D39" s="12"/>
      <c r="E39" s="12"/>
      <c r="F39" s="12"/>
      <c r="G39" s="13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3"/>
      <c r="Y39" s="13"/>
      <c r="Z39" s="13"/>
      <c r="AA39" s="12"/>
      <c r="AB39" s="12"/>
      <c r="AC39" s="14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</sheetData>
  <sheetProtection/>
  <mergeCells count="18">
    <mergeCell ref="AA3:AC3"/>
    <mergeCell ref="C4:D4"/>
    <mergeCell ref="I4:J4"/>
    <mergeCell ref="K4:L4"/>
    <mergeCell ref="M4:N4"/>
    <mergeCell ref="W4:X4"/>
    <mergeCell ref="Y4:Z4"/>
    <mergeCell ref="Q4:R4"/>
    <mergeCell ref="AA4:AB4"/>
    <mergeCell ref="E4:F4"/>
    <mergeCell ref="G4:H4"/>
    <mergeCell ref="O4:P4"/>
    <mergeCell ref="A2:Z2"/>
    <mergeCell ref="A3:A5"/>
    <mergeCell ref="B3:B5"/>
    <mergeCell ref="C3:Z3"/>
    <mergeCell ref="S4:T4"/>
    <mergeCell ref="U4:V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C8" sqref="BC8"/>
    </sheetView>
  </sheetViews>
  <sheetFormatPr defaultColWidth="9.140625" defaultRowHeight="12.75"/>
  <cols>
    <col min="1" max="1" width="3.28125" style="11" customWidth="1"/>
    <col min="2" max="2" width="26.00390625" style="9" customWidth="1"/>
    <col min="3" max="3" width="4.8515625" style="9" customWidth="1"/>
    <col min="4" max="4" width="6.28125" style="9" customWidth="1"/>
    <col min="5" max="5" width="4.57421875" style="9" customWidth="1"/>
    <col min="6" max="6" width="6.7109375" style="9" customWidth="1"/>
    <col min="7" max="7" width="4.00390625" style="9" customWidth="1"/>
    <col min="8" max="8" width="7.00390625" style="9" customWidth="1"/>
    <col min="9" max="9" width="4.8515625" style="9" customWidth="1"/>
    <col min="10" max="10" width="7.140625" style="9" customWidth="1"/>
    <col min="11" max="11" width="3.8515625" style="9" customWidth="1"/>
    <col min="12" max="12" width="7.28125" style="9" customWidth="1"/>
    <col min="13" max="13" width="4.421875" style="9" customWidth="1"/>
    <col min="14" max="14" width="6.28125" style="9" customWidth="1"/>
    <col min="15" max="15" width="3.28125" style="9" customWidth="1"/>
    <col min="16" max="16" width="6.00390625" style="9" customWidth="1"/>
    <col min="17" max="17" width="4.28125" style="9" customWidth="1"/>
    <col min="18" max="18" width="7.28125" style="9" customWidth="1"/>
    <col min="19" max="19" width="3.7109375" style="9" customWidth="1"/>
    <col min="20" max="20" width="7.421875" style="9" customWidth="1"/>
    <col min="21" max="21" width="3.28125" style="9" customWidth="1"/>
    <col min="22" max="22" width="5.421875" style="9" customWidth="1"/>
    <col min="23" max="23" width="3.57421875" style="9" customWidth="1"/>
    <col min="24" max="24" width="7.140625" style="9" customWidth="1"/>
    <col min="25" max="25" width="3.140625" style="9" customWidth="1"/>
    <col min="26" max="26" width="5.421875" style="9" customWidth="1"/>
    <col min="27" max="27" width="2.7109375" style="9" customWidth="1"/>
    <col min="28" max="28" width="6.421875" style="9" customWidth="1"/>
    <col min="29" max="29" width="3.57421875" style="9" customWidth="1"/>
    <col min="30" max="30" width="5.7109375" style="9" customWidth="1"/>
    <col min="31" max="31" width="2.7109375" style="9" customWidth="1"/>
    <col min="32" max="32" width="6.57421875" style="9" customWidth="1"/>
    <col min="33" max="33" width="3.140625" style="9" customWidth="1"/>
    <col min="34" max="34" width="5.57421875" style="9" customWidth="1"/>
    <col min="35" max="35" width="3.28125" style="9" customWidth="1"/>
    <col min="36" max="36" width="6.421875" style="9" customWidth="1"/>
    <col min="37" max="37" width="3.421875" style="9" customWidth="1"/>
    <col min="38" max="38" width="5.8515625" style="9" customWidth="1"/>
    <col min="39" max="39" width="3.28125" style="9" customWidth="1"/>
    <col min="40" max="40" width="6.421875" style="9" customWidth="1"/>
    <col min="41" max="41" width="3.28125" style="9" customWidth="1"/>
    <col min="42" max="42" width="5.421875" style="9" customWidth="1"/>
    <col min="43" max="43" width="2.8515625" style="9" customWidth="1"/>
    <col min="44" max="44" width="6.00390625" style="9" customWidth="1"/>
    <col min="45" max="45" width="3.28125" style="9" customWidth="1"/>
    <col min="46" max="46" width="6.140625" style="9" customWidth="1"/>
    <col min="47" max="47" width="4.57421875" style="9" customWidth="1"/>
    <col min="48" max="48" width="6.7109375" style="9" customWidth="1"/>
    <col min="49" max="49" width="3.28125" style="9" customWidth="1"/>
    <col min="50" max="50" width="7.140625" style="9" customWidth="1"/>
    <col min="51" max="51" width="4.28125" style="9" customWidth="1"/>
    <col min="52" max="52" width="6.140625" style="9" customWidth="1"/>
    <col min="53" max="53" width="4.28125" style="9" hidden="1" customWidth="1"/>
    <col min="54" max="54" width="8.140625" style="9" hidden="1" customWidth="1"/>
    <col min="55" max="55" width="16.28125" style="9" customWidth="1"/>
  </cols>
  <sheetData>
    <row r="1" spans="1:19" s="9" customFormat="1" ht="12.75">
      <c r="A1" s="11"/>
      <c r="S1" s="20" t="s">
        <v>14</v>
      </c>
    </row>
    <row r="2" spans="1:55" s="9" customFormat="1" ht="13.5" customHeight="1">
      <c r="A2" s="51" t="s">
        <v>145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s="9" customFormat="1" ht="15" customHeight="1">
      <c r="A3" s="45" t="s">
        <v>0</v>
      </c>
      <c r="B3" s="46" t="s">
        <v>1</v>
      </c>
      <c r="C3" s="49" t="s">
        <v>13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8"/>
    </row>
    <row r="4" spans="1:55" s="9" customFormat="1" ht="45.75" customHeight="1">
      <c r="A4" s="45"/>
      <c r="B4" s="46"/>
      <c r="C4" s="39" t="s">
        <v>11</v>
      </c>
      <c r="D4" s="39"/>
      <c r="E4" s="39" t="s">
        <v>15</v>
      </c>
      <c r="F4" s="39"/>
      <c r="G4" s="39" t="s">
        <v>12</v>
      </c>
      <c r="H4" s="39"/>
      <c r="I4" s="39" t="s">
        <v>16</v>
      </c>
      <c r="J4" s="39"/>
      <c r="K4" s="39" t="s">
        <v>17</v>
      </c>
      <c r="L4" s="39"/>
      <c r="M4" s="39" t="s">
        <v>32</v>
      </c>
      <c r="N4" s="39"/>
      <c r="O4" s="39" t="s">
        <v>18</v>
      </c>
      <c r="P4" s="39"/>
      <c r="Q4" s="39" t="s">
        <v>19</v>
      </c>
      <c r="R4" s="39"/>
      <c r="S4" s="39" t="s">
        <v>20</v>
      </c>
      <c r="T4" s="39"/>
      <c r="U4" s="39" t="s">
        <v>21</v>
      </c>
      <c r="V4" s="39"/>
      <c r="W4" s="39" t="s">
        <v>22</v>
      </c>
      <c r="X4" s="39"/>
      <c r="Y4" s="39" t="s">
        <v>23</v>
      </c>
      <c r="Z4" s="39"/>
      <c r="AA4" s="39" t="s">
        <v>24</v>
      </c>
      <c r="AB4" s="39"/>
      <c r="AC4" s="39" t="s">
        <v>26</v>
      </c>
      <c r="AD4" s="39"/>
      <c r="AE4" s="39" t="s">
        <v>27</v>
      </c>
      <c r="AF4" s="39"/>
      <c r="AG4" s="39" t="s">
        <v>28</v>
      </c>
      <c r="AH4" s="39"/>
      <c r="AI4" s="40" t="s">
        <v>230</v>
      </c>
      <c r="AJ4" s="41"/>
      <c r="AK4" s="39" t="s">
        <v>29</v>
      </c>
      <c r="AL4" s="39"/>
      <c r="AM4" s="39" t="s">
        <v>231</v>
      </c>
      <c r="AN4" s="39"/>
      <c r="AO4" s="39" t="s">
        <v>30</v>
      </c>
      <c r="AP4" s="39"/>
      <c r="AQ4" s="39" t="s">
        <v>31</v>
      </c>
      <c r="AR4" s="39"/>
      <c r="AS4" s="39" t="s">
        <v>121</v>
      </c>
      <c r="AT4" s="39"/>
      <c r="AU4" s="39" t="s">
        <v>232</v>
      </c>
      <c r="AV4" s="39"/>
      <c r="AW4" s="39" t="s">
        <v>233</v>
      </c>
      <c r="AX4" s="39"/>
      <c r="AY4" s="39" t="s">
        <v>172</v>
      </c>
      <c r="AZ4" s="39"/>
      <c r="BA4" s="39"/>
      <c r="BB4" s="39"/>
      <c r="BC4" s="1" t="s">
        <v>2</v>
      </c>
    </row>
    <row r="5" spans="1:55" s="9" customFormat="1" ht="15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1" t="s">
        <v>5</v>
      </c>
    </row>
    <row r="6" spans="1:55" s="9" customFormat="1" ht="13.5" customHeight="1">
      <c r="A6" s="3">
        <v>1</v>
      </c>
      <c r="B6" s="4" t="s">
        <v>6</v>
      </c>
      <c r="C6" s="5"/>
      <c r="D6" s="7">
        <f>C6*1100</f>
        <v>0</v>
      </c>
      <c r="E6" s="7"/>
      <c r="F6" s="7">
        <f>E6*240</f>
        <v>0</v>
      </c>
      <c r="G6" s="5"/>
      <c r="H6" s="7">
        <f>G6*1100</f>
        <v>0</v>
      </c>
      <c r="I6" s="7"/>
      <c r="J6" s="7">
        <f>I6*240</f>
        <v>0</v>
      </c>
      <c r="K6" s="5"/>
      <c r="L6" s="7">
        <f>K6*1200</f>
        <v>0</v>
      </c>
      <c r="M6" s="5"/>
      <c r="N6" s="7">
        <f>M6*700</f>
        <v>0</v>
      </c>
      <c r="O6" s="5"/>
      <c r="P6" s="7">
        <f>O6*1200</f>
        <v>0</v>
      </c>
      <c r="Q6" s="5"/>
      <c r="R6" s="7">
        <f>Q6*450</f>
        <v>0</v>
      </c>
      <c r="S6" s="5"/>
      <c r="T6" s="7">
        <f>S6*850</f>
        <v>0</v>
      </c>
      <c r="U6" s="7"/>
      <c r="V6" s="7">
        <f>U6*960</f>
        <v>0</v>
      </c>
      <c r="W6" s="7"/>
      <c r="X6" s="7">
        <f>W6*900</f>
        <v>0</v>
      </c>
      <c r="Y6" s="7"/>
      <c r="Z6" s="6"/>
      <c r="AA6" s="7"/>
      <c r="AB6" s="7">
        <f>AA6*1200</f>
        <v>0</v>
      </c>
      <c r="AC6" s="7"/>
      <c r="AD6" s="7">
        <f>AC6*360</f>
        <v>0</v>
      </c>
      <c r="AE6" s="7"/>
      <c r="AF6" s="7">
        <f>AE6*800</f>
        <v>0</v>
      </c>
      <c r="AG6" s="7"/>
      <c r="AH6" s="6"/>
      <c r="AI6" s="7"/>
      <c r="AJ6" s="7">
        <f>AI6*850</f>
        <v>0</v>
      </c>
      <c r="AK6" s="7"/>
      <c r="AL6" s="7">
        <f>AK6*1600</f>
        <v>0</v>
      </c>
      <c r="AM6" s="7"/>
      <c r="AN6" s="7">
        <f>AM6*360</f>
        <v>0</v>
      </c>
      <c r="AO6" s="7"/>
      <c r="AP6" s="6"/>
      <c r="AQ6" s="7"/>
      <c r="AR6" s="6"/>
      <c r="AS6" s="5"/>
      <c r="AT6" s="6"/>
      <c r="AU6" s="7"/>
      <c r="AV6" s="6"/>
      <c r="AW6" s="7"/>
      <c r="AX6" s="6"/>
      <c r="AY6" s="5"/>
      <c r="AZ6" s="6"/>
      <c r="BA6" s="5"/>
      <c r="BB6" s="6"/>
      <c r="BC6" s="8">
        <v>0</v>
      </c>
    </row>
    <row r="7" spans="1:55" s="9" customFormat="1" ht="13.5" customHeight="1">
      <c r="A7" s="59"/>
      <c r="B7" s="60"/>
      <c r="C7" s="61"/>
      <c r="D7" s="62"/>
      <c r="E7" s="62"/>
      <c r="F7" s="62"/>
      <c r="G7" s="61"/>
      <c r="H7" s="62"/>
      <c r="I7" s="62"/>
      <c r="J7" s="62"/>
      <c r="K7" s="61"/>
      <c r="L7" s="62"/>
      <c r="M7" s="61"/>
      <c r="N7" s="62"/>
      <c r="O7" s="61"/>
      <c r="P7" s="62"/>
      <c r="Q7" s="61"/>
      <c r="R7" s="62"/>
      <c r="S7" s="61"/>
      <c r="T7" s="62"/>
      <c r="U7" s="62"/>
      <c r="V7" s="62"/>
      <c r="W7" s="62"/>
      <c r="X7" s="62"/>
      <c r="Y7" s="62"/>
      <c r="Z7" s="63"/>
      <c r="AA7" s="62"/>
      <c r="AB7" s="62"/>
      <c r="AC7" s="62"/>
      <c r="AD7" s="62"/>
      <c r="AE7" s="62"/>
      <c r="AF7" s="62"/>
      <c r="AG7" s="62"/>
      <c r="AH7" s="63"/>
      <c r="AI7" s="62"/>
      <c r="AJ7" s="62"/>
      <c r="AK7" s="62"/>
      <c r="AL7" s="62"/>
      <c r="AM7" s="62"/>
      <c r="AN7" s="62"/>
      <c r="AO7" s="62"/>
      <c r="AP7" s="63"/>
      <c r="AQ7" s="62"/>
      <c r="AR7" s="63"/>
      <c r="AS7" s="61"/>
      <c r="AT7" s="63"/>
      <c r="AU7" s="62"/>
      <c r="AV7" s="63"/>
      <c r="AW7" s="62"/>
      <c r="AX7" s="63"/>
      <c r="AY7" s="61"/>
      <c r="AZ7" s="63"/>
      <c r="BA7" s="61"/>
      <c r="BB7" s="63"/>
      <c r="BC7" s="69"/>
    </row>
    <row r="8" spans="1:55" s="9" customFormat="1" ht="13.5" customHeight="1">
      <c r="A8" s="59"/>
      <c r="B8" s="60"/>
      <c r="C8" s="61"/>
      <c r="D8" s="62"/>
      <c r="E8" s="62"/>
      <c r="F8" s="62"/>
      <c r="G8" s="61"/>
      <c r="H8" s="62"/>
      <c r="I8" s="62"/>
      <c r="J8" s="62"/>
      <c r="K8" s="61"/>
      <c r="L8" s="62"/>
      <c r="M8" s="61"/>
      <c r="N8" s="62"/>
      <c r="O8" s="61"/>
      <c r="P8" s="62"/>
      <c r="Q8" s="61"/>
      <c r="R8" s="62"/>
      <c r="S8" s="61"/>
      <c r="T8" s="62"/>
      <c r="U8" s="62"/>
      <c r="V8" s="62"/>
      <c r="W8" s="62"/>
      <c r="X8" s="62"/>
      <c r="Y8" s="62"/>
      <c r="Z8" s="63"/>
      <c r="AA8" s="62"/>
      <c r="AB8" s="62"/>
      <c r="AC8" s="62"/>
      <c r="AD8" s="62"/>
      <c r="AE8" s="62"/>
      <c r="AF8" s="62"/>
      <c r="AG8" s="62"/>
      <c r="AH8" s="63"/>
      <c r="AI8" s="62"/>
      <c r="AJ8" s="62"/>
      <c r="AK8" s="62"/>
      <c r="AL8" s="62"/>
      <c r="AM8" s="62"/>
      <c r="AN8" s="62"/>
      <c r="AO8" s="62"/>
      <c r="AP8" s="63"/>
      <c r="AQ8" s="62"/>
      <c r="AR8" s="63"/>
      <c r="AS8" s="61"/>
      <c r="AT8" s="62"/>
      <c r="AU8" s="62"/>
      <c r="AV8" s="63"/>
      <c r="AW8" s="62"/>
      <c r="AX8" s="63"/>
      <c r="AY8" s="61"/>
      <c r="AZ8" s="63"/>
      <c r="BA8" s="61"/>
      <c r="BB8" s="63"/>
      <c r="BC8" s="69"/>
    </row>
    <row r="9" spans="1:55" s="9" customFormat="1" ht="13.5" customHeight="1">
      <c r="A9" s="59"/>
      <c r="B9" s="60"/>
      <c r="C9" s="61"/>
      <c r="D9" s="62"/>
      <c r="E9" s="62"/>
      <c r="F9" s="62"/>
      <c r="G9" s="61"/>
      <c r="H9" s="62"/>
      <c r="I9" s="62"/>
      <c r="J9" s="62"/>
      <c r="K9" s="61"/>
      <c r="L9" s="62"/>
      <c r="M9" s="61"/>
      <c r="N9" s="62"/>
      <c r="O9" s="61"/>
      <c r="P9" s="62"/>
      <c r="Q9" s="61"/>
      <c r="R9" s="62"/>
      <c r="S9" s="61"/>
      <c r="T9" s="62"/>
      <c r="U9" s="62"/>
      <c r="V9" s="62"/>
      <c r="W9" s="62"/>
      <c r="X9" s="62"/>
      <c r="Y9" s="62"/>
      <c r="Z9" s="63"/>
      <c r="AA9" s="62"/>
      <c r="AB9" s="62"/>
      <c r="AC9" s="62"/>
      <c r="AD9" s="62"/>
      <c r="AE9" s="62"/>
      <c r="AF9" s="62"/>
      <c r="AG9" s="62"/>
      <c r="AH9" s="63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61"/>
      <c r="AT9" s="62"/>
      <c r="AU9" s="62"/>
      <c r="AV9" s="63"/>
      <c r="AW9" s="62"/>
      <c r="AX9" s="63"/>
      <c r="AY9" s="61"/>
      <c r="AZ9" s="63"/>
      <c r="BA9" s="61"/>
      <c r="BB9" s="63"/>
      <c r="BC9" s="69"/>
    </row>
    <row r="10" spans="1:55" s="9" customFormat="1" ht="13.5" customHeight="1">
      <c r="A10" s="59"/>
      <c r="B10" s="60"/>
      <c r="C10" s="61"/>
      <c r="D10" s="62"/>
      <c r="E10" s="62"/>
      <c r="F10" s="62"/>
      <c r="G10" s="61"/>
      <c r="H10" s="62"/>
      <c r="I10" s="62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2"/>
      <c r="V10" s="62"/>
      <c r="W10" s="62"/>
      <c r="X10" s="62"/>
      <c r="Y10" s="62"/>
      <c r="Z10" s="63"/>
      <c r="AA10" s="62"/>
      <c r="AB10" s="62"/>
      <c r="AC10" s="62"/>
      <c r="AD10" s="62"/>
      <c r="AE10" s="62"/>
      <c r="AF10" s="62"/>
      <c r="AG10" s="62"/>
      <c r="AH10" s="63"/>
      <c r="AI10" s="62"/>
      <c r="AJ10" s="62"/>
      <c r="AK10" s="62"/>
      <c r="AL10" s="62"/>
      <c r="AM10" s="62"/>
      <c r="AN10" s="62"/>
      <c r="AO10" s="62"/>
      <c r="AP10" s="62"/>
      <c r="AQ10" s="62"/>
      <c r="AR10" s="63"/>
      <c r="AS10" s="61"/>
      <c r="AT10" s="62"/>
      <c r="AU10" s="62"/>
      <c r="AV10" s="63"/>
      <c r="AW10" s="62"/>
      <c r="AX10" s="63"/>
      <c r="AY10" s="61"/>
      <c r="AZ10" s="63"/>
      <c r="BA10" s="61"/>
      <c r="BB10" s="63"/>
      <c r="BC10" s="69"/>
    </row>
    <row r="11" spans="1:55" s="9" customFormat="1" ht="13.5" customHeight="1">
      <c r="A11" s="59"/>
      <c r="B11" s="60"/>
      <c r="C11" s="61"/>
      <c r="D11" s="62"/>
      <c r="E11" s="62"/>
      <c r="F11" s="62"/>
      <c r="G11" s="61"/>
      <c r="H11" s="62"/>
      <c r="I11" s="62"/>
      <c r="J11" s="62"/>
      <c r="K11" s="61"/>
      <c r="L11" s="62"/>
      <c r="M11" s="61"/>
      <c r="N11" s="62"/>
      <c r="O11" s="61"/>
      <c r="P11" s="62"/>
      <c r="Q11" s="61"/>
      <c r="R11" s="62"/>
      <c r="S11" s="61"/>
      <c r="T11" s="62"/>
      <c r="U11" s="62"/>
      <c r="V11" s="62"/>
      <c r="W11" s="62"/>
      <c r="X11" s="62"/>
      <c r="Y11" s="62"/>
      <c r="Z11" s="63"/>
      <c r="AA11" s="62"/>
      <c r="AB11" s="62"/>
      <c r="AC11" s="62"/>
      <c r="AD11" s="62"/>
      <c r="AE11" s="62"/>
      <c r="AF11" s="62"/>
      <c r="AG11" s="62"/>
      <c r="AH11" s="63"/>
      <c r="AI11" s="62"/>
      <c r="AJ11" s="62"/>
      <c r="AK11" s="62"/>
      <c r="AL11" s="62"/>
      <c r="AM11" s="62"/>
      <c r="AN11" s="62"/>
      <c r="AO11" s="62"/>
      <c r="AP11" s="62"/>
      <c r="AQ11" s="62"/>
      <c r="AR11" s="63"/>
      <c r="AS11" s="61"/>
      <c r="AT11" s="62"/>
      <c r="AU11" s="62"/>
      <c r="AV11" s="63"/>
      <c r="AW11" s="62"/>
      <c r="AX11" s="63"/>
      <c r="AY11" s="61"/>
      <c r="AZ11" s="63"/>
      <c r="BA11" s="61"/>
      <c r="BB11" s="63"/>
      <c r="BC11" s="69"/>
    </row>
    <row r="12" spans="1:55" s="9" customFormat="1" ht="13.5" customHeight="1">
      <c r="A12" s="59"/>
      <c r="B12" s="60"/>
      <c r="C12" s="61"/>
      <c r="D12" s="62"/>
      <c r="E12" s="62"/>
      <c r="F12" s="62"/>
      <c r="G12" s="61"/>
      <c r="H12" s="62"/>
      <c r="I12" s="62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62"/>
      <c r="V12" s="62"/>
      <c r="W12" s="62"/>
      <c r="X12" s="62"/>
      <c r="Y12" s="62"/>
      <c r="Z12" s="63"/>
      <c r="AA12" s="62"/>
      <c r="AB12" s="62"/>
      <c r="AC12" s="62"/>
      <c r="AD12" s="62"/>
      <c r="AE12" s="62"/>
      <c r="AF12" s="62"/>
      <c r="AG12" s="62"/>
      <c r="AH12" s="63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61"/>
      <c r="AT12" s="62"/>
      <c r="AU12" s="62"/>
      <c r="AV12" s="63"/>
      <c r="AW12" s="62"/>
      <c r="AX12" s="63"/>
      <c r="AY12" s="61"/>
      <c r="AZ12" s="63"/>
      <c r="BA12" s="61"/>
      <c r="BB12" s="63"/>
      <c r="BC12" s="69"/>
    </row>
    <row r="13" spans="1:55" s="9" customFormat="1" ht="13.5" customHeight="1">
      <c r="A13" s="59"/>
      <c r="B13" s="60"/>
      <c r="C13" s="61"/>
      <c r="D13" s="62"/>
      <c r="E13" s="62"/>
      <c r="F13" s="62"/>
      <c r="G13" s="61"/>
      <c r="H13" s="62"/>
      <c r="I13" s="62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2"/>
      <c r="V13" s="62"/>
      <c r="W13" s="62"/>
      <c r="X13" s="62"/>
      <c r="Y13" s="62"/>
      <c r="Z13" s="63"/>
      <c r="AA13" s="62"/>
      <c r="AB13" s="62"/>
      <c r="AC13" s="62"/>
      <c r="AD13" s="62"/>
      <c r="AE13" s="62"/>
      <c r="AF13" s="62"/>
      <c r="AG13" s="62"/>
      <c r="AH13" s="63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61"/>
      <c r="AT13" s="62"/>
      <c r="AU13" s="62"/>
      <c r="AV13" s="63"/>
      <c r="AW13" s="62"/>
      <c r="AX13" s="63"/>
      <c r="AY13" s="61"/>
      <c r="AZ13" s="63"/>
      <c r="BA13" s="61"/>
      <c r="BB13" s="63"/>
      <c r="BC13" s="69"/>
    </row>
    <row r="14" spans="1:55" s="9" customFormat="1" ht="13.5" customHeight="1">
      <c r="A14" s="59"/>
      <c r="B14" s="60"/>
      <c r="C14" s="61"/>
      <c r="D14" s="62"/>
      <c r="E14" s="62"/>
      <c r="F14" s="62"/>
      <c r="G14" s="61"/>
      <c r="H14" s="62"/>
      <c r="I14" s="62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2"/>
      <c r="V14" s="62"/>
      <c r="W14" s="62"/>
      <c r="X14" s="62"/>
      <c r="Y14" s="62"/>
      <c r="Z14" s="63"/>
      <c r="AA14" s="62"/>
      <c r="AB14" s="62"/>
      <c r="AC14" s="62"/>
      <c r="AD14" s="62"/>
      <c r="AE14" s="62"/>
      <c r="AF14" s="62"/>
      <c r="AG14" s="62"/>
      <c r="AH14" s="63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1"/>
      <c r="AT14" s="62"/>
      <c r="AU14" s="62"/>
      <c r="AV14" s="62"/>
      <c r="AW14" s="62"/>
      <c r="AX14" s="62"/>
      <c r="AY14" s="61"/>
      <c r="AZ14" s="63"/>
      <c r="BA14" s="61"/>
      <c r="BB14" s="63"/>
      <c r="BC14" s="69"/>
    </row>
    <row r="15" spans="1:55" s="9" customFormat="1" ht="13.5" customHeight="1">
      <c r="A15" s="59"/>
      <c r="B15" s="60"/>
      <c r="C15" s="61"/>
      <c r="D15" s="62"/>
      <c r="E15" s="62"/>
      <c r="F15" s="62"/>
      <c r="G15" s="61"/>
      <c r="H15" s="62"/>
      <c r="I15" s="62"/>
      <c r="J15" s="62"/>
      <c r="K15" s="61"/>
      <c r="L15" s="62"/>
      <c r="M15" s="61"/>
      <c r="N15" s="62"/>
      <c r="O15" s="61"/>
      <c r="P15" s="62"/>
      <c r="Q15" s="61"/>
      <c r="R15" s="62"/>
      <c r="S15" s="61"/>
      <c r="T15" s="62"/>
      <c r="U15" s="62"/>
      <c r="V15" s="62"/>
      <c r="W15" s="62"/>
      <c r="X15" s="62"/>
      <c r="Y15" s="62"/>
      <c r="Z15" s="63"/>
      <c r="AA15" s="62"/>
      <c r="AB15" s="62"/>
      <c r="AC15" s="62"/>
      <c r="AD15" s="62"/>
      <c r="AE15" s="62"/>
      <c r="AF15" s="62"/>
      <c r="AG15" s="62"/>
      <c r="AH15" s="63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1"/>
      <c r="AT15" s="62"/>
      <c r="AU15" s="62"/>
      <c r="AV15" s="62"/>
      <c r="AW15" s="62"/>
      <c r="AX15" s="62"/>
      <c r="AY15" s="61"/>
      <c r="AZ15" s="63"/>
      <c r="BA15" s="61"/>
      <c r="BB15" s="63"/>
      <c r="BC15" s="69"/>
    </row>
    <row r="16" spans="1:55" s="9" customFormat="1" ht="13.5" customHeight="1">
      <c r="A16" s="59"/>
      <c r="B16" s="60"/>
      <c r="C16" s="61"/>
      <c r="D16" s="62"/>
      <c r="E16" s="62"/>
      <c r="F16" s="62"/>
      <c r="G16" s="61"/>
      <c r="H16" s="62"/>
      <c r="I16" s="62"/>
      <c r="J16" s="62"/>
      <c r="K16" s="61"/>
      <c r="L16" s="62"/>
      <c r="M16" s="61"/>
      <c r="N16" s="62"/>
      <c r="O16" s="61"/>
      <c r="P16" s="62"/>
      <c r="Q16" s="61"/>
      <c r="R16" s="62"/>
      <c r="S16" s="61"/>
      <c r="T16" s="62"/>
      <c r="U16" s="62"/>
      <c r="V16" s="62"/>
      <c r="W16" s="62"/>
      <c r="X16" s="62"/>
      <c r="Y16" s="62"/>
      <c r="Z16" s="63"/>
      <c r="AA16" s="62"/>
      <c r="AB16" s="62"/>
      <c r="AC16" s="62"/>
      <c r="AD16" s="62"/>
      <c r="AE16" s="62"/>
      <c r="AF16" s="62"/>
      <c r="AG16" s="62"/>
      <c r="AH16" s="63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1"/>
      <c r="AT16" s="62"/>
      <c r="AU16" s="62"/>
      <c r="AV16" s="62"/>
      <c r="AW16" s="62"/>
      <c r="AX16" s="62"/>
      <c r="AY16" s="61"/>
      <c r="AZ16" s="63"/>
      <c r="BA16" s="61"/>
      <c r="BB16" s="63"/>
      <c r="BC16" s="69"/>
    </row>
    <row r="17" spans="1:55" s="9" customFormat="1" ht="13.5" customHeight="1">
      <c r="A17" s="59"/>
      <c r="B17" s="60"/>
      <c r="C17" s="61"/>
      <c r="D17" s="62"/>
      <c r="E17" s="62"/>
      <c r="F17" s="62"/>
      <c r="G17" s="61"/>
      <c r="H17" s="62"/>
      <c r="I17" s="62"/>
      <c r="J17" s="62"/>
      <c r="K17" s="61"/>
      <c r="L17" s="62"/>
      <c r="M17" s="61"/>
      <c r="N17" s="62"/>
      <c r="O17" s="61"/>
      <c r="P17" s="62"/>
      <c r="Q17" s="61"/>
      <c r="R17" s="62"/>
      <c r="S17" s="61"/>
      <c r="T17" s="62"/>
      <c r="U17" s="62"/>
      <c r="V17" s="62"/>
      <c r="W17" s="62"/>
      <c r="X17" s="62"/>
      <c r="Y17" s="62"/>
      <c r="Z17" s="63"/>
      <c r="AA17" s="62"/>
      <c r="AB17" s="62"/>
      <c r="AC17" s="62"/>
      <c r="AD17" s="62"/>
      <c r="AE17" s="62"/>
      <c r="AF17" s="62"/>
      <c r="AG17" s="62"/>
      <c r="AH17" s="63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1"/>
      <c r="AT17" s="62"/>
      <c r="AU17" s="62"/>
      <c r="AV17" s="62"/>
      <c r="AW17" s="62"/>
      <c r="AX17" s="62"/>
      <c r="AY17" s="61"/>
      <c r="AZ17" s="63"/>
      <c r="BA17" s="61"/>
      <c r="BB17" s="63"/>
      <c r="BC17" s="69"/>
    </row>
    <row r="18" spans="1:55" s="9" customFormat="1" ht="13.5" customHeight="1">
      <c r="A18" s="59"/>
      <c r="B18" s="60"/>
      <c r="C18" s="61"/>
      <c r="D18" s="62"/>
      <c r="E18" s="62"/>
      <c r="F18" s="62"/>
      <c r="G18" s="61"/>
      <c r="H18" s="62"/>
      <c r="I18" s="62"/>
      <c r="J18" s="62"/>
      <c r="K18" s="61"/>
      <c r="L18" s="62"/>
      <c r="M18" s="61"/>
      <c r="N18" s="62"/>
      <c r="O18" s="61"/>
      <c r="P18" s="62"/>
      <c r="Q18" s="61"/>
      <c r="R18" s="62"/>
      <c r="S18" s="61"/>
      <c r="T18" s="62"/>
      <c r="U18" s="62"/>
      <c r="V18" s="62"/>
      <c r="W18" s="62"/>
      <c r="X18" s="62"/>
      <c r="Y18" s="62"/>
      <c r="Z18" s="63"/>
      <c r="AA18" s="62"/>
      <c r="AB18" s="62"/>
      <c r="AC18" s="62"/>
      <c r="AD18" s="62"/>
      <c r="AE18" s="62"/>
      <c r="AF18" s="62"/>
      <c r="AG18" s="62"/>
      <c r="AH18" s="63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1"/>
      <c r="AT18" s="62"/>
      <c r="AU18" s="62"/>
      <c r="AV18" s="62"/>
      <c r="AW18" s="62"/>
      <c r="AX18" s="62"/>
      <c r="AY18" s="61"/>
      <c r="AZ18" s="63"/>
      <c r="BA18" s="61"/>
      <c r="BB18" s="63"/>
      <c r="BC18" s="69"/>
    </row>
    <row r="19" spans="1:55" s="9" customFormat="1" ht="13.5" customHeight="1">
      <c r="A19" s="59"/>
      <c r="B19" s="60"/>
      <c r="C19" s="61"/>
      <c r="D19" s="62"/>
      <c r="E19" s="62"/>
      <c r="F19" s="62"/>
      <c r="G19" s="61"/>
      <c r="H19" s="62"/>
      <c r="I19" s="62"/>
      <c r="J19" s="62"/>
      <c r="K19" s="61"/>
      <c r="L19" s="62"/>
      <c r="M19" s="61"/>
      <c r="N19" s="62"/>
      <c r="O19" s="61"/>
      <c r="P19" s="62"/>
      <c r="Q19" s="61"/>
      <c r="R19" s="62"/>
      <c r="S19" s="61"/>
      <c r="T19" s="62"/>
      <c r="U19" s="62"/>
      <c r="V19" s="62"/>
      <c r="W19" s="62"/>
      <c r="X19" s="62"/>
      <c r="Y19" s="62"/>
      <c r="Z19" s="63"/>
      <c r="AA19" s="62"/>
      <c r="AB19" s="62"/>
      <c r="AC19" s="62"/>
      <c r="AD19" s="62"/>
      <c r="AE19" s="62"/>
      <c r="AF19" s="62"/>
      <c r="AG19" s="62"/>
      <c r="AH19" s="63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1"/>
      <c r="AT19" s="62"/>
      <c r="AU19" s="62"/>
      <c r="AV19" s="62"/>
      <c r="AW19" s="62"/>
      <c r="AX19" s="62"/>
      <c r="AY19" s="61"/>
      <c r="AZ19" s="63"/>
      <c r="BA19" s="61"/>
      <c r="BB19" s="63"/>
      <c r="BC19" s="69"/>
    </row>
    <row r="20" spans="1:55" s="9" customFormat="1" ht="13.5" customHeight="1">
      <c r="A20" s="59"/>
      <c r="B20" s="60"/>
      <c r="C20" s="61"/>
      <c r="D20" s="62"/>
      <c r="E20" s="62"/>
      <c r="F20" s="62"/>
      <c r="G20" s="61"/>
      <c r="H20" s="62"/>
      <c r="I20" s="62"/>
      <c r="J20" s="62"/>
      <c r="K20" s="61"/>
      <c r="L20" s="62"/>
      <c r="M20" s="61"/>
      <c r="N20" s="62"/>
      <c r="O20" s="61"/>
      <c r="P20" s="62"/>
      <c r="Q20" s="61"/>
      <c r="R20" s="62"/>
      <c r="S20" s="61"/>
      <c r="T20" s="62"/>
      <c r="U20" s="62"/>
      <c r="V20" s="62"/>
      <c r="W20" s="62"/>
      <c r="X20" s="62"/>
      <c r="Y20" s="62"/>
      <c r="Z20" s="63"/>
      <c r="AA20" s="62"/>
      <c r="AB20" s="62"/>
      <c r="AC20" s="62"/>
      <c r="AD20" s="62"/>
      <c r="AE20" s="62"/>
      <c r="AF20" s="62"/>
      <c r="AG20" s="62"/>
      <c r="AH20" s="63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1"/>
      <c r="AT20" s="62"/>
      <c r="AU20" s="62"/>
      <c r="AV20" s="62"/>
      <c r="AW20" s="62"/>
      <c r="AX20" s="62"/>
      <c r="AY20" s="61"/>
      <c r="AZ20" s="63"/>
      <c r="BA20" s="61"/>
      <c r="BB20" s="63"/>
      <c r="BC20" s="69"/>
    </row>
    <row r="21" spans="1:55" s="9" customFormat="1" ht="13.5" customHeight="1">
      <c r="A21" s="59"/>
      <c r="B21" s="60"/>
      <c r="C21" s="61"/>
      <c r="D21" s="62"/>
      <c r="E21" s="62"/>
      <c r="F21" s="62"/>
      <c r="G21" s="61"/>
      <c r="H21" s="62"/>
      <c r="I21" s="62"/>
      <c r="J21" s="62"/>
      <c r="K21" s="61"/>
      <c r="L21" s="62"/>
      <c r="M21" s="61"/>
      <c r="N21" s="62"/>
      <c r="O21" s="61"/>
      <c r="P21" s="62"/>
      <c r="Q21" s="61"/>
      <c r="R21" s="62"/>
      <c r="S21" s="61"/>
      <c r="T21" s="62"/>
      <c r="U21" s="62"/>
      <c r="V21" s="62"/>
      <c r="W21" s="62"/>
      <c r="X21" s="62"/>
      <c r="Y21" s="62"/>
      <c r="Z21" s="63"/>
      <c r="AA21" s="62"/>
      <c r="AB21" s="62"/>
      <c r="AC21" s="62"/>
      <c r="AD21" s="62"/>
      <c r="AE21" s="62"/>
      <c r="AF21" s="62"/>
      <c r="AG21" s="62"/>
      <c r="AH21" s="63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1"/>
      <c r="AT21" s="62"/>
      <c r="AU21" s="62"/>
      <c r="AV21" s="62"/>
      <c r="AW21" s="62"/>
      <c r="AX21" s="62"/>
      <c r="AY21" s="61"/>
      <c r="AZ21" s="63"/>
      <c r="BA21" s="61"/>
      <c r="BB21" s="63"/>
      <c r="BC21" s="69"/>
    </row>
    <row r="22" spans="1:55" s="9" customFormat="1" ht="13.5" customHeight="1">
      <c r="A22" s="59"/>
      <c r="B22" s="60"/>
      <c r="C22" s="61"/>
      <c r="D22" s="62"/>
      <c r="E22" s="62"/>
      <c r="F22" s="62"/>
      <c r="G22" s="61"/>
      <c r="H22" s="62"/>
      <c r="I22" s="62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1"/>
      <c r="AT22" s="62"/>
      <c r="AU22" s="62"/>
      <c r="AV22" s="62"/>
      <c r="AW22" s="62"/>
      <c r="AX22" s="62"/>
      <c r="AY22" s="61"/>
      <c r="AZ22" s="63"/>
      <c r="BA22" s="61"/>
      <c r="BB22" s="63"/>
      <c r="BC22" s="69"/>
    </row>
    <row r="23" spans="1:55" s="9" customFormat="1" ht="13.5" customHeight="1">
      <c r="A23" s="59"/>
      <c r="B23" s="60"/>
      <c r="C23" s="61"/>
      <c r="D23" s="62"/>
      <c r="E23" s="62"/>
      <c r="F23" s="62"/>
      <c r="G23" s="61"/>
      <c r="H23" s="62"/>
      <c r="I23" s="62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62"/>
      <c r="V23" s="62"/>
      <c r="W23" s="62"/>
      <c r="X23" s="62"/>
      <c r="Y23" s="62"/>
      <c r="Z23" s="63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1"/>
      <c r="AT23" s="62"/>
      <c r="AU23" s="62"/>
      <c r="AV23" s="62"/>
      <c r="AW23" s="62"/>
      <c r="AX23" s="62"/>
      <c r="AY23" s="61"/>
      <c r="AZ23" s="63"/>
      <c r="BA23" s="61"/>
      <c r="BB23" s="63"/>
      <c r="BC23" s="69"/>
    </row>
    <row r="24" spans="1:55" s="9" customFormat="1" ht="13.5" customHeight="1">
      <c r="A24" s="59"/>
      <c r="B24" s="60"/>
      <c r="C24" s="61"/>
      <c r="D24" s="62"/>
      <c r="E24" s="62"/>
      <c r="F24" s="62"/>
      <c r="G24" s="61"/>
      <c r="H24" s="62"/>
      <c r="I24" s="62"/>
      <c r="J24" s="62"/>
      <c r="K24" s="61"/>
      <c r="L24" s="62"/>
      <c r="M24" s="61"/>
      <c r="N24" s="62"/>
      <c r="O24" s="61"/>
      <c r="P24" s="62"/>
      <c r="Q24" s="61"/>
      <c r="R24" s="62"/>
      <c r="S24" s="61"/>
      <c r="T24" s="62"/>
      <c r="U24" s="62"/>
      <c r="V24" s="62"/>
      <c r="W24" s="62"/>
      <c r="X24" s="62"/>
      <c r="Y24" s="62"/>
      <c r="Z24" s="63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1"/>
      <c r="AT24" s="62"/>
      <c r="AU24" s="62"/>
      <c r="AV24" s="62"/>
      <c r="AW24" s="62"/>
      <c r="AX24" s="62"/>
      <c r="AY24" s="61"/>
      <c r="AZ24" s="63"/>
      <c r="BA24" s="61"/>
      <c r="BB24" s="63"/>
      <c r="BC24" s="69"/>
    </row>
    <row r="25" spans="1:55" s="9" customFormat="1" ht="13.5" customHeight="1">
      <c r="A25" s="59"/>
      <c r="B25" s="60"/>
      <c r="C25" s="61"/>
      <c r="D25" s="62"/>
      <c r="E25" s="62"/>
      <c r="F25" s="62"/>
      <c r="G25" s="61"/>
      <c r="H25" s="62"/>
      <c r="I25" s="62"/>
      <c r="J25" s="62"/>
      <c r="K25" s="61"/>
      <c r="L25" s="62"/>
      <c r="M25" s="61"/>
      <c r="N25" s="62"/>
      <c r="O25" s="61"/>
      <c r="P25" s="62"/>
      <c r="Q25" s="61"/>
      <c r="R25" s="62"/>
      <c r="S25" s="61"/>
      <c r="T25" s="62"/>
      <c r="U25" s="62"/>
      <c r="V25" s="62"/>
      <c r="W25" s="62"/>
      <c r="X25" s="62"/>
      <c r="Y25" s="62"/>
      <c r="Z25" s="63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1"/>
      <c r="AT25" s="62"/>
      <c r="AU25" s="62"/>
      <c r="AV25" s="62"/>
      <c r="AW25" s="62"/>
      <c r="AX25" s="62"/>
      <c r="AY25" s="61"/>
      <c r="AZ25" s="63"/>
      <c r="BA25" s="61"/>
      <c r="BB25" s="63"/>
      <c r="BC25" s="69"/>
    </row>
    <row r="26" spans="1:55" s="9" customFormat="1" ht="13.5" customHeight="1">
      <c r="A26" s="59"/>
      <c r="B26" s="60"/>
      <c r="C26" s="61"/>
      <c r="D26" s="62"/>
      <c r="E26" s="62"/>
      <c r="F26" s="62"/>
      <c r="G26" s="61"/>
      <c r="H26" s="62"/>
      <c r="I26" s="62"/>
      <c r="J26" s="62"/>
      <c r="K26" s="61"/>
      <c r="L26" s="62"/>
      <c r="M26" s="61"/>
      <c r="N26" s="62"/>
      <c r="O26" s="61"/>
      <c r="P26" s="62"/>
      <c r="Q26" s="61"/>
      <c r="R26" s="62"/>
      <c r="S26" s="61"/>
      <c r="T26" s="62"/>
      <c r="U26" s="62"/>
      <c r="V26" s="62"/>
      <c r="W26" s="62"/>
      <c r="X26" s="62"/>
      <c r="Y26" s="62"/>
      <c r="Z26" s="63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1"/>
      <c r="AT26" s="62"/>
      <c r="AU26" s="62"/>
      <c r="AV26" s="62"/>
      <c r="AW26" s="62"/>
      <c r="AX26" s="62"/>
      <c r="AY26" s="61"/>
      <c r="AZ26" s="63"/>
      <c r="BA26" s="61"/>
      <c r="BB26" s="63"/>
      <c r="BC26" s="69"/>
    </row>
    <row r="27" spans="1:55" s="9" customFormat="1" ht="13.5" customHeight="1">
      <c r="A27" s="59"/>
      <c r="B27" s="60"/>
      <c r="C27" s="61"/>
      <c r="D27" s="62"/>
      <c r="E27" s="62"/>
      <c r="F27" s="62"/>
      <c r="G27" s="61"/>
      <c r="H27" s="62"/>
      <c r="I27" s="62"/>
      <c r="J27" s="62"/>
      <c r="K27" s="61"/>
      <c r="L27" s="62"/>
      <c r="M27" s="61"/>
      <c r="N27" s="62"/>
      <c r="O27" s="61"/>
      <c r="P27" s="62"/>
      <c r="Q27" s="61"/>
      <c r="R27" s="62"/>
      <c r="S27" s="61"/>
      <c r="T27" s="62"/>
      <c r="U27" s="62"/>
      <c r="V27" s="62"/>
      <c r="W27" s="62"/>
      <c r="X27" s="62"/>
      <c r="Y27" s="62"/>
      <c r="Z27" s="63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1"/>
      <c r="AT27" s="62"/>
      <c r="AU27" s="62"/>
      <c r="AV27" s="62"/>
      <c r="AW27" s="62"/>
      <c r="AX27" s="62"/>
      <c r="AY27" s="61"/>
      <c r="AZ27" s="63"/>
      <c r="BA27" s="61"/>
      <c r="BB27" s="63"/>
      <c r="BC27" s="69"/>
    </row>
    <row r="28" spans="1:55" s="9" customFormat="1" ht="13.5" customHeight="1">
      <c r="A28" s="59"/>
      <c r="B28" s="60"/>
      <c r="C28" s="61"/>
      <c r="D28" s="62"/>
      <c r="E28" s="62"/>
      <c r="F28" s="62"/>
      <c r="G28" s="61"/>
      <c r="H28" s="62"/>
      <c r="I28" s="62"/>
      <c r="J28" s="62"/>
      <c r="K28" s="61"/>
      <c r="L28" s="62"/>
      <c r="M28" s="61"/>
      <c r="N28" s="62"/>
      <c r="O28" s="61"/>
      <c r="P28" s="62"/>
      <c r="Q28" s="61"/>
      <c r="R28" s="62"/>
      <c r="S28" s="61"/>
      <c r="T28" s="62"/>
      <c r="U28" s="62"/>
      <c r="V28" s="62"/>
      <c r="W28" s="62"/>
      <c r="X28" s="62"/>
      <c r="Y28" s="62"/>
      <c r="Z28" s="63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1"/>
      <c r="AT28" s="62"/>
      <c r="AU28" s="62"/>
      <c r="AV28" s="62"/>
      <c r="AW28" s="62"/>
      <c r="AX28" s="62"/>
      <c r="AY28" s="61"/>
      <c r="AZ28" s="63"/>
      <c r="BA28" s="61"/>
      <c r="BB28" s="63"/>
      <c r="BC28" s="69"/>
    </row>
    <row r="29" spans="1:55" s="9" customFormat="1" ht="13.5" customHeight="1">
      <c r="A29" s="59"/>
      <c r="B29" s="60"/>
      <c r="C29" s="61"/>
      <c r="D29" s="62"/>
      <c r="E29" s="62"/>
      <c r="F29" s="62"/>
      <c r="G29" s="61"/>
      <c r="H29" s="62"/>
      <c r="I29" s="62"/>
      <c r="J29" s="62"/>
      <c r="K29" s="61"/>
      <c r="L29" s="62"/>
      <c r="M29" s="61"/>
      <c r="N29" s="62"/>
      <c r="O29" s="61"/>
      <c r="P29" s="62"/>
      <c r="Q29" s="61"/>
      <c r="R29" s="62"/>
      <c r="S29" s="61"/>
      <c r="T29" s="62"/>
      <c r="U29" s="62"/>
      <c r="V29" s="62"/>
      <c r="W29" s="62"/>
      <c r="X29" s="62"/>
      <c r="Y29" s="62"/>
      <c r="Z29" s="63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1"/>
      <c r="AT29" s="62"/>
      <c r="AU29" s="62"/>
      <c r="AV29" s="62"/>
      <c r="AW29" s="62"/>
      <c r="AX29" s="62"/>
      <c r="AY29" s="61"/>
      <c r="AZ29" s="63"/>
      <c r="BA29" s="61"/>
      <c r="BB29" s="63"/>
      <c r="BC29" s="69"/>
    </row>
    <row r="30" spans="1:55" s="9" customFormat="1" ht="13.5" customHeight="1">
      <c r="A30" s="59"/>
      <c r="B30" s="60"/>
      <c r="C30" s="61"/>
      <c r="D30" s="62"/>
      <c r="E30" s="62"/>
      <c r="F30" s="62"/>
      <c r="G30" s="61"/>
      <c r="H30" s="62"/>
      <c r="I30" s="62"/>
      <c r="J30" s="62"/>
      <c r="K30" s="61"/>
      <c r="L30" s="62"/>
      <c r="M30" s="61"/>
      <c r="N30" s="62"/>
      <c r="O30" s="61"/>
      <c r="P30" s="62"/>
      <c r="Q30" s="61"/>
      <c r="R30" s="62"/>
      <c r="S30" s="61"/>
      <c r="T30" s="62"/>
      <c r="U30" s="62"/>
      <c r="V30" s="62"/>
      <c r="W30" s="62"/>
      <c r="X30" s="62"/>
      <c r="Y30" s="62"/>
      <c r="Z30" s="63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1"/>
      <c r="AT30" s="62"/>
      <c r="AU30" s="62"/>
      <c r="AV30" s="62"/>
      <c r="AW30" s="62"/>
      <c r="AX30" s="62"/>
      <c r="AY30" s="61"/>
      <c r="AZ30" s="63"/>
      <c r="BA30" s="61"/>
      <c r="BB30" s="63"/>
      <c r="BC30" s="69"/>
    </row>
    <row r="31" spans="1:55" s="9" customFormat="1" ht="13.5" customHeight="1">
      <c r="A31" s="59"/>
      <c r="B31" s="60"/>
      <c r="C31" s="61"/>
      <c r="D31" s="62"/>
      <c r="E31" s="62"/>
      <c r="F31" s="62"/>
      <c r="G31" s="61"/>
      <c r="H31" s="62"/>
      <c r="I31" s="62"/>
      <c r="J31" s="62"/>
      <c r="K31" s="61"/>
      <c r="L31" s="62"/>
      <c r="M31" s="61"/>
      <c r="N31" s="62"/>
      <c r="O31" s="61"/>
      <c r="P31" s="62"/>
      <c r="Q31" s="61"/>
      <c r="R31" s="62"/>
      <c r="S31" s="61"/>
      <c r="T31" s="62"/>
      <c r="U31" s="62"/>
      <c r="V31" s="62"/>
      <c r="W31" s="62"/>
      <c r="X31" s="62"/>
      <c r="Y31" s="62"/>
      <c r="Z31" s="63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1"/>
      <c r="AT31" s="62"/>
      <c r="AU31" s="62"/>
      <c r="AV31" s="62"/>
      <c r="AW31" s="62"/>
      <c r="AX31" s="62"/>
      <c r="AY31" s="61"/>
      <c r="AZ31" s="62"/>
      <c r="BA31" s="61"/>
      <c r="BB31" s="63"/>
      <c r="BC31" s="69"/>
    </row>
    <row r="32" spans="1:55" s="9" customFormat="1" ht="13.5" customHeight="1">
      <c r="A32" s="59"/>
      <c r="B32" s="60"/>
      <c r="C32" s="61"/>
      <c r="D32" s="62"/>
      <c r="E32" s="62"/>
      <c r="F32" s="62"/>
      <c r="G32" s="61"/>
      <c r="H32" s="62"/>
      <c r="I32" s="62"/>
      <c r="J32" s="62"/>
      <c r="K32" s="61"/>
      <c r="L32" s="62"/>
      <c r="M32" s="61"/>
      <c r="N32" s="62"/>
      <c r="O32" s="61"/>
      <c r="P32" s="62"/>
      <c r="Q32" s="61"/>
      <c r="R32" s="62"/>
      <c r="S32" s="61"/>
      <c r="T32" s="62"/>
      <c r="U32" s="62"/>
      <c r="V32" s="62"/>
      <c r="W32" s="62"/>
      <c r="X32" s="62"/>
      <c r="Y32" s="62"/>
      <c r="Z32" s="63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1"/>
      <c r="AT32" s="62"/>
      <c r="AU32" s="62"/>
      <c r="AV32" s="62"/>
      <c r="AW32" s="62"/>
      <c r="AX32" s="62"/>
      <c r="AY32" s="61"/>
      <c r="AZ32" s="62"/>
      <c r="BA32" s="61"/>
      <c r="BB32" s="63"/>
      <c r="BC32" s="69"/>
    </row>
    <row r="33" spans="1:55" s="9" customFormat="1" ht="13.5" customHeight="1">
      <c r="A33" s="59"/>
      <c r="B33" s="60"/>
      <c r="C33" s="61"/>
      <c r="D33" s="62"/>
      <c r="E33" s="62"/>
      <c r="F33" s="62"/>
      <c r="G33" s="61"/>
      <c r="H33" s="62"/>
      <c r="I33" s="62"/>
      <c r="J33" s="62"/>
      <c r="K33" s="61"/>
      <c r="L33" s="62"/>
      <c r="M33" s="61"/>
      <c r="N33" s="62"/>
      <c r="O33" s="61"/>
      <c r="P33" s="62"/>
      <c r="Q33" s="61"/>
      <c r="R33" s="62"/>
      <c r="S33" s="61"/>
      <c r="T33" s="62"/>
      <c r="U33" s="62"/>
      <c r="V33" s="62"/>
      <c r="W33" s="62"/>
      <c r="X33" s="62"/>
      <c r="Y33" s="62"/>
      <c r="Z33" s="63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1"/>
      <c r="AT33" s="62"/>
      <c r="AU33" s="62"/>
      <c r="AV33" s="62"/>
      <c r="AW33" s="62"/>
      <c r="AX33" s="62"/>
      <c r="AY33" s="61"/>
      <c r="AZ33" s="62"/>
      <c r="BA33" s="61"/>
      <c r="BB33" s="63"/>
      <c r="BC33" s="69"/>
    </row>
    <row r="34" spans="1:55" s="9" customFormat="1" ht="13.5" customHeight="1">
      <c r="A34" s="59"/>
      <c r="B34" s="60"/>
      <c r="C34" s="61"/>
      <c r="D34" s="62"/>
      <c r="E34" s="62"/>
      <c r="F34" s="62"/>
      <c r="G34" s="61"/>
      <c r="H34" s="62"/>
      <c r="I34" s="62"/>
      <c r="J34" s="62"/>
      <c r="K34" s="61"/>
      <c r="L34" s="62"/>
      <c r="M34" s="61"/>
      <c r="N34" s="62"/>
      <c r="O34" s="61"/>
      <c r="P34" s="62"/>
      <c r="Q34" s="61"/>
      <c r="R34" s="62"/>
      <c r="S34" s="61"/>
      <c r="T34" s="62"/>
      <c r="U34" s="62"/>
      <c r="V34" s="62"/>
      <c r="W34" s="62"/>
      <c r="X34" s="62"/>
      <c r="Y34" s="62"/>
      <c r="Z34" s="63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1"/>
      <c r="AT34" s="62"/>
      <c r="AU34" s="62"/>
      <c r="AV34" s="62"/>
      <c r="AW34" s="62"/>
      <c r="AX34" s="62"/>
      <c r="AY34" s="61"/>
      <c r="AZ34" s="62"/>
      <c r="BA34" s="61"/>
      <c r="BB34" s="63"/>
      <c r="BC34" s="69"/>
    </row>
    <row r="35" spans="1:55" s="9" customFormat="1" ht="13.5" customHeight="1">
      <c r="A35" s="59"/>
      <c r="B35" s="60"/>
      <c r="C35" s="61"/>
      <c r="D35" s="62"/>
      <c r="E35" s="62"/>
      <c r="F35" s="62"/>
      <c r="G35" s="61"/>
      <c r="H35" s="62"/>
      <c r="I35" s="62"/>
      <c r="J35" s="62"/>
      <c r="K35" s="61"/>
      <c r="L35" s="62"/>
      <c r="M35" s="61"/>
      <c r="N35" s="62"/>
      <c r="O35" s="61"/>
      <c r="P35" s="62"/>
      <c r="Q35" s="61"/>
      <c r="R35" s="62"/>
      <c r="S35" s="61"/>
      <c r="T35" s="62"/>
      <c r="U35" s="62"/>
      <c r="V35" s="62"/>
      <c r="W35" s="62"/>
      <c r="X35" s="62"/>
      <c r="Y35" s="62"/>
      <c r="Z35" s="63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1"/>
      <c r="AT35" s="62"/>
      <c r="AU35" s="62"/>
      <c r="AV35" s="62"/>
      <c r="AW35" s="62"/>
      <c r="AX35" s="62"/>
      <c r="AY35" s="61"/>
      <c r="AZ35" s="62"/>
      <c r="BA35" s="61"/>
      <c r="BB35" s="63"/>
      <c r="BC35" s="69"/>
    </row>
    <row r="36" spans="1:55" s="9" customFormat="1" ht="13.5" customHeight="1">
      <c r="A36" s="59"/>
      <c r="B36" s="60"/>
      <c r="C36" s="61"/>
      <c r="D36" s="62"/>
      <c r="E36" s="62"/>
      <c r="F36" s="62"/>
      <c r="G36" s="61"/>
      <c r="H36" s="62"/>
      <c r="I36" s="62"/>
      <c r="J36" s="62"/>
      <c r="K36" s="61"/>
      <c r="L36" s="62"/>
      <c r="M36" s="61"/>
      <c r="N36" s="62"/>
      <c r="O36" s="61"/>
      <c r="P36" s="62"/>
      <c r="Q36" s="61"/>
      <c r="R36" s="62"/>
      <c r="S36" s="61"/>
      <c r="T36" s="62"/>
      <c r="U36" s="62"/>
      <c r="V36" s="62"/>
      <c r="W36" s="62"/>
      <c r="X36" s="62"/>
      <c r="Y36" s="62"/>
      <c r="Z36" s="63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1"/>
      <c r="AT36" s="62"/>
      <c r="AU36" s="62"/>
      <c r="AV36" s="62"/>
      <c r="AW36" s="62"/>
      <c r="AX36" s="62"/>
      <c r="AY36" s="61"/>
      <c r="AZ36" s="62"/>
      <c r="BA36" s="61"/>
      <c r="BB36" s="63"/>
      <c r="BC36" s="69"/>
    </row>
    <row r="37" spans="1:55" s="10" customFormat="1" ht="13.5" customHeight="1">
      <c r="A37" s="65"/>
      <c r="B37" s="65"/>
      <c r="C37" s="66"/>
      <c r="D37" s="62"/>
      <c r="E37" s="66"/>
      <c r="F37" s="67"/>
      <c r="G37" s="66"/>
      <c r="H37" s="68"/>
      <c r="I37" s="66"/>
      <c r="J37" s="67"/>
      <c r="K37" s="66"/>
      <c r="L37" s="67"/>
      <c r="M37" s="66"/>
      <c r="N37" s="67"/>
      <c r="O37" s="66"/>
      <c r="P37" s="67"/>
      <c r="Q37" s="66"/>
      <c r="R37" s="67"/>
      <c r="S37" s="66"/>
      <c r="T37" s="67"/>
      <c r="U37" s="66"/>
      <c r="V37" s="67"/>
      <c r="W37" s="66"/>
      <c r="X37" s="67"/>
      <c r="Y37" s="66"/>
      <c r="Z37" s="67"/>
      <c r="AA37" s="66"/>
      <c r="AB37" s="68"/>
      <c r="AC37" s="66"/>
      <c r="AD37" s="67"/>
      <c r="AE37" s="66"/>
      <c r="AF37" s="67"/>
      <c r="AG37" s="66"/>
      <c r="AH37" s="67"/>
      <c r="AI37" s="66"/>
      <c r="AJ37" s="67"/>
      <c r="AK37" s="66"/>
      <c r="AL37" s="67"/>
      <c r="AM37" s="66"/>
      <c r="AN37" s="67"/>
      <c r="AO37" s="66"/>
      <c r="AP37" s="67"/>
      <c r="AQ37" s="66"/>
      <c r="AR37" s="67"/>
      <c r="AS37" s="66"/>
      <c r="AT37" s="67"/>
      <c r="AU37" s="66"/>
      <c r="AV37" s="67"/>
      <c r="AW37" s="66"/>
      <c r="AX37" s="67"/>
      <c r="AY37" s="66"/>
      <c r="AZ37" s="67"/>
      <c r="BA37" s="66"/>
      <c r="BB37" s="68"/>
      <c r="BC37" s="68"/>
    </row>
    <row r="38" s="9" customFormat="1" ht="13.5" customHeight="1">
      <c r="A38" s="11"/>
    </row>
    <row r="39" spans="1:55" s="9" customFormat="1" ht="13.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13"/>
      <c r="U39" s="13"/>
      <c r="V39" s="13"/>
      <c r="W39" s="12"/>
      <c r="X39" s="12"/>
      <c r="Y39" s="13"/>
      <c r="Z39" s="13"/>
      <c r="AA39" s="13"/>
      <c r="AB39" s="13"/>
      <c r="AC39" s="13"/>
      <c r="AD39" s="13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4"/>
    </row>
    <row r="40" s="9" customFormat="1" ht="13.5" customHeight="1">
      <c r="A40" s="11"/>
    </row>
    <row r="41" s="9" customFormat="1" ht="13.5" customHeight="1">
      <c r="A41" s="11"/>
    </row>
    <row r="42" s="9" customFormat="1" ht="13.5" customHeight="1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.75">
      <c r="A48" s="11"/>
    </row>
  </sheetData>
  <sheetProtection/>
  <mergeCells count="31">
    <mergeCell ref="A2:T2"/>
    <mergeCell ref="AO4:AP4"/>
    <mergeCell ref="AM4:AN4"/>
    <mergeCell ref="AA4:AB4"/>
    <mergeCell ref="W4:X4"/>
    <mergeCell ref="U3:BC3"/>
    <mergeCell ref="BA4:BB4"/>
    <mergeCell ref="AY4:AZ4"/>
    <mergeCell ref="C4:D4"/>
    <mergeCell ref="A3:A5"/>
    <mergeCell ref="E4:F4"/>
    <mergeCell ref="I4:J4"/>
    <mergeCell ref="B3:B5"/>
    <mergeCell ref="C3:T3"/>
    <mergeCell ref="G4:H4"/>
    <mergeCell ref="K4:L4"/>
    <mergeCell ref="AC4:AD4"/>
    <mergeCell ref="Y4:Z4"/>
    <mergeCell ref="M4:N4"/>
    <mergeCell ref="S4:T4"/>
    <mergeCell ref="Q4:R4"/>
    <mergeCell ref="U4:V4"/>
    <mergeCell ref="O4:P4"/>
    <mergeCell ref="AE4:AF4"/>
    <mergeCell ref="AW4:AX4"/>
    <mergeCell ref="AU4:AV4"/>
    <mergeCell ref="AS4:AT4"/>
    <mergeCell ref="AQ4:AR4"/>
    <mergeCell ref="AK4:AL4"/>
    <mergeCell ref="AG4:AH4"/>
    <mergeCell ref="AI4:AJ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7" sqref="O7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6.140625" style="9" customWidth="1"/>
    <col min="4" max="4" width="5.8515625" style="9" customWidth="1"/>
    <col min="5" max="5" width="4.57421875" style="9" customWidth="1"/>
    <col min="6" max="6" width="4.8515625" style="9" customWidth="1"/>
    <col min="7" max="8" width="5.7109375" style="9" customWidth="1"/>
    <col min="9" max="9" width="5.57421875" style="9" customWidth="1"/>
    <col min="10" max="10" width="5.7109375" style="9" customWidth="1"/>
    <col min="11" max="11" width="4.140625" style="9" customWidth="1"/>
    <col min="12" max="12" width="5.00390625" style="9" customWidth="1"/>
    <col min="13" max="13" width="5.140625" style="9" customWidth="1"/>
    <col min="14" max="14" width="5.421875" style="9" customWidth="1"/>
    <col min="15" max="15" width="5.00390625" style="9" customWidth="1"/>
    <col min="16" max="16" width="5.7109375" style="9" customWidth="1"/>
    <col min="17" max="17" width="5.28125" style="9" customWidth="1"/>
    <col min="18" max="18" width="5.140625" style="9" customWidth="1"/>
    <col min="19" max="19" width="4.57421875" style="9" customWidth="1"/>
    <col min="20" max="20" width="5.28125" style="9" customWidth="1"/>
    <col min="21" max="21" width="4.7109375" style="9" customWidth="1"/>
    <col min="22" max="22" width="5.140625" style="9" customWidth="1"/>
    <col min="23" max="23" width="4.7109375" style="9" customWidth="1"/>
    <col min="24" max="24" width="5.140625" style="9" customWidth="1"/>
    <col min="25" max="25" width="4.8515625" style="9" customWidth="1"/>
    <col min="26" max="26" width="5.00390625" style="9" customWidth="1"/>
    <col min="27" max="27" width="4.8515625" style="9" customWidth="1"/>
    <col min="28" max="28" width="5.00390625" style="9" customWidth="1"/>
    <col min="29" max="29" width="4.8515625" style="9" customWidth="1"/>
    <col min="30" max="30" width="5.57421875" style="9" customWidth="1"/>
    <col min="31" max="31" width="4.8515625" style="9" customWidth="1"/>
    <col min="32" max="32" width="5.140625" style="9" customWidth="1"/>
    <col min="33" max="33" width="4.8515625" style="9" hidden="1" customWidth="1"/>
    <col min="34" max="34" width="5.140625" style="9" hidden="1" customWidth="1"/>
    <col min="35" max="35" width="10.57421875" style="9" customWidth="1"/>
  </cols>
  <sheetData>
    <row r="1" spans="1:41" s="9" customFormat="1" ht="12.75">
      <c r="A1" s="11"/>
      <c r="U1" s="21"/>
      <c r="V1" s="21" t="s">
        <v>79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35" s="9" customFormat="1" ht="15.75" customHeight="1">
      <c r="A2" s="54" t="s">
        <v>145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s="9" customFormat="1" ht="11.25" customHeight="1">
      <c r="A3" s="45" t="s">
        <v>0</v>
      </c>
      <c r="B3" s="46" t="s">
        <v>1</v>
      </c>
      <c r="C3" s="49" t="s">
        <v>148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</row>
    <row r="4" spans="1:35" s="9" customFormat="1" ht="42" customHeight="1">
      <c r="A4" s="45"/>
      <c r="B4" s="46"/>
      <c r="C4" s="39" t="s">
        <v>80</v>
      </c>
      <c r="D4" s="39"/>
      <c r="E4" s="39" t="s">
        <v>78</v>
      </c>
      <c r="F4" s="39"/>
      <c r="G4" s="39" t="s">
        <v>77</v>
      </c>
      <c r="H4" s="39"/>
      <c r="I4" s="39" t="s">
        <v>76</v>
      </c>
      <c r="J4" s="39"/>
      <c r="K4" s="39" t="s">
        <v>75</v>
      </c>
      <c r="L4" s="39"/>
      <c r="M4" s="39" t="s">
        <v>74</v>
      </c>
      <c r="N4" s="39"/>
      <c r="O4" s="39" t="s">
        <v>73</v>
      </c>
      <c r="P4" s="39"/>
      <c r="Q4" s="39" t="s">
        <v>72</v>
      </c>
      <c r="R4" s="39"/>
      <c r="S4" s="39" t="s">
        <v>71</v>
      </c>
      <c r="T4" s="39"/>
      <c r="U4" s="39" t="s">
        <v>70</v>
      </c>
      <c r="V4" s="39"/>
      <c r="W4" s="39" t="s">
        <v>69</v>
      </c>
      <c r="X4" s="39"/>
      <c r="Y4" s="39" t="s">
        <v>68</v>
      </c>
      <c r="Z4" s="39"/>
      <c r="AA4" s="39" t="s">
        <v>67</v>
      </c>
      <c r="AB4" s="39"/>
      <c r="AC4" s="39" t="s">
        <v>66</v>
      </c>
      <c r="AD4" s="39"/>
      <c r="AE4" s="39" t="s">
        <v>192</v>
      </c>
      <c r="AF4" s="39"/>
      <c r="AG4" s="39"/>
      <c r="AH4" s="39"/>
      <c r="AI4" s="1" t="s">
        <v>2</v>
      </c>
    </row>
    <row r="5" spans="1:35" s="9" customFormat="1" ht="13.5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1" t="s">
        <v>5</v>
      </c>
    </row>
    <row r="6" spans="1:35" s="9" customFormat="1" ht="14.25" customHeight="1">
      <c r="A6" s="3">
        <v>1</v>
      </c>
      <c r="B6" s="4" t="s">
        <v>6</v>
      </c>
      <c r="C6" s="17"/>
      <c r="D6" s="7">
        <f>C6*40</f>
        <v>0</v>
      </c>
      <c r="E6" s="5"/>
      <c r="F6" s="7">
        <f>E6*40</f>
        <v>0</v>
      </c>
      <c r="G6" s="17"/>
      <c r="H6" s="7">
        <f>G6*40</f>
        <v>0</v>
      </c>
      <c r="I6" s="5"/>
      <c r="J6" s="7">
        <f>I6*40</f>
        <v>0</v>
      </c>
      <c r="K6" s="5"/>
      <c r="L6" s="7">
        <f>K6*40</f>
        <v>0</v>
      </c>
      <c r="M6" s="5"/>
      <c r="N6" s="7">
        <f>M6*40</f>
        <v>0</v>
      </c>
      <c r="O6" s="5"/>
      <c r="P6" s="7">
        <f>O6*40</f>
        <v>0</v>
      </c>
      <c r="Q6" s="5"/>
      <c r="R6" s="7">
        <f>Q6*40</f>
        <v>0</v>
      </c>
      <c r="S6" s="5"/>
      <c r="T6" s="7">
        <f>S6*40</f>
        <v>0</v>
      </c>
      <c r="U6" s="7"/>
      <c r="V6" s="7">
        <f>U6*40</f>
        <v>0</v>
      </c>
      <c r="W6" s="7"/>
      <c r="X6" s="7">
        <f>W6*40</f>
        <v>0</v>
      </c>
      <c r="Y6" s="7"/>
      <c r="Z6" s="7">
        <f>Y6*40</f>
        <v>0</v>
      </c>
      <c r="AA6" s="7"/>
      <c r="AB6" s="7">
        <f>AA6*40</f>
        <v>0</v>
      </c>
      <c r="AC6" s="7"/>
      <c r="AD6" s="7">
        <f>AC6*40</f>
        <v>0</v>
      </c>
      <c r="AE6" s="7"/>
      <c r="AF6" s="7">
        <f>AE6*40</f>
        <v>0</v>
      </c>
      <c r="AG6" s="7"/>
      <c r="AH6" s="6"/>
      <c r="AI6" s="8">
        <f>AF6+AD6+AB6+Z6+X6+V6+T6+R6+P6+N6+L6+J6+H6+F6+D6</f>
        <v>0</v>
      </c>
    </row>
    <row r="7" spans="1:35" s="9" customFormat="1" ht="14.25" customHeight="1">
      <c r="A7" s="59"/>
      <c r="B7" s="60"/>
      <c r="C7" s="61"/>
      <c r="D7" s="62"/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1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  <c r="AI7" s="69"/>
    </row>
    <row r="8" spans="1:35" s="9" customFormat="1" ht="14.25" customHeight="1">
      <c r="A8" s="59"/>
      <c r="B8" s="60"/>
      <c r="C8" s="72"/>
      <c r="D8" s="62"/>
      <c r="E8" s="74"/>
      <c r="F8" s="62"/>
      <c r="G8" s="72"/>
      <c r="H8" s="62"/>
      <c r="I8" s="72"/>
      <c r="J8" s="62"/>
      <c r="K8" s="61"/>
      <c r="L8" s="62"/>
      <c r="M8" s="72"/>
      <c r="N8" s="62"/>
      <c r="O8" s="61"/>
      <c r="P8" s="62"/>
      <c r="Q8" s="61"/>
      <c r="R8" s="62"/>
      <c r="S8" s="61"/>
      <c r="T8" s="62"/>
      <c r="U8" s="62"/>
      <c r="V8" s="62"/>
      <c r="W8" s="70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  <c r="AI8" s="69"/>
    </row>
    <row r="9" spans="1:35" s="9" customFormat="1" ht="14.25" customHeight="1">
      <c r="A9" s="59"/>
      <c r="B9" s="60"/>
      <c r="C9" s="61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1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69"/>
    </row>
    <row r="10" spans="1:35" s="9" customFormat="1" ht="14.25" customHeight="1">
      <c r="A10" s="59"/>
      <c r="B10" s="60"/>
      <c r="C10" s="61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70"/>
      <c r="AF10" s="62"/>
      <c r="AG10" s="62"/>
      <c r="AH10" s="63"/>
      <c r="AI10" s="69"/>
    </row>
    <row r="11" spans="1:35" s="9" customFormat="1" ht="14.25" customHeight="1">
      <c r="A11" s="59"/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3"/>
      <c r="AI11" s="69"/>
    </row>
    <row r="12" spans="1:35" s="9" customFormat="1" ht="14.25" customHeight="1">
      <c r="A12" s="59"/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3"/>
      <c r="AI12" s="69"/>
    </row>
    <row r="13" spans="1:35" s="9" customFormat="1" ht="14.25" customHeight="1">
      <c r="A13" s="59"/>
      <c r="B13" s="60"/>
      <c r="C13" s="61"/>
      <c r="D13" s="62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69"/>
    </row>
    <row r="14" spans="1:35" s="9" customFormat="1" ht="14.25" customHeight="1">
      <c r="A14" s="59"/>
      <c r="B14" s="60"/>
      <c r="C14" s="61"/>
      <c r="D14" s="6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3"/>
      <c r="AI14" s="69"/>
    </row>
    <row r="15" spans="1:35" s="9" customFormat="1" ht="14.25" customHeight="1">
      <c r="A15" s="59"/>
      <c r="B15" s="60"/>
      <c r="C15" s="61"/>
      <c r="D15" s="62"/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71"/>
      <c r="P15" s="62"/>
      <c r="Q15" s="71"/>
      <c r="R15" s="62"/>
      <c r="S15" s="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69"/>
    </row>
    <row r="16" spans="1:35" s="9" customFormat="1" ht="14.25" customHeight="1">
      <c r="A16" s="59"/>
      <c r="B16" s="60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69"/>
    </row>
    <row r="17" spans="1:35" s="9" customFormat="1" ht="14.25" customHeight="1">
      <c r="A17" s="59"/>
      <c r="B17" s="60"/>
      <c r="C17" s="61"/>
      <c r="D17" s="62"/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1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3"/>
      <c r="AI17" s="69"/>
    </row>
    <row r="18" spans="1:35" s="9" customFormat="1" ht="14.25" customHeight="1">
      <c r="A18" s="59"/>
      <c r="B18" s="60"/>
      <c r="C18" s="71"/>
      <c r="D18" s="62"/>
      <c r="E18" s="61"/>
      <c r="F18" s="62"/>
      <c r="G18" s="61"/>
      <c r="H18" s="62"/>
      <c r="I18" s="61"/>
      <c r="J18" s="62"/>
      <c r="K18" s="61"/>
      <c r="L18" s="62"/>
      <c r="M18" s="74"/>
      <c r="N18" s="62"/>
      <c r="O18" s="61"/>
      <c r="P18" s="62"/>
      <c r="Q18" s="71"/>
      <c r="R18" s="62"/>
      <c r="S18" s="61"/>
      <c r="T18" s="62"/>
      <c r="U18" s="70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3"/>
      <c r="AI18" s="69"/>
    </row>
    <row r="19" spans="1:35" s="9" customFormat="1" ht="14.25" customHeight="1">
      <c r="A19" s="59"/>
      <c r="B19" s="60"/>
      <c r="C19" s="61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69"/>
    </row>
    <row r="20" spans="1:35" s="9" customFormat="1" ht="14.25" customHeight="1">
      <c r="A20" s="59"/>
      <c r="B20" s="60"/>
      <c r="C20" s="61"/>
      <c r="D20" s="62"/>
      <c r="E20" s="61"/>
      <c r="F20" s="62"/>
      <c r="G20" s="61"/>
      <c r="H20" s="62"/>
      <c r="I20" s="61"/>
      <c r="J20" s="62"/>
      <c r="K20" s="74"/>
      <c r="L20" s="62"/>
      <c r="M20" s="61"/>
      <c r="N20" s="62"/>
      <c r="O20" s="61"/>
      <c r="P20" s="62"/>
      <c r="Q20" s="61"/>
      <c r="R20" s="62"/>
      <c r="S20" s="61"/>
      <c r="T20" s="62"/>
      <c r="U20" s="62"/>
      <c r="V20" s="62"/>
      <c r="W20" s="70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/>
      <c r="AI20" s="69"/>
    </row>
    <row r="21" spans="1:35" s="9" customFormat="1" ht="14.25" customHeight="1">
      <c r="A21" s="59"/>
      <c r="B21" s="60"/>
      <c r="C21" s="74"/>
      <c r="D21" s="62"/>
      <c r="E21" s="61"/>
      <c r="F21" s="62"/>
      <c r="G21" s="61"/>
      <c r="H21" s="62"/>
      <c r="I21" s="74"/>
      <c r="J21" s="62"/>
      <c r="K21" s="61"/>
      <c r="L21" s="62"/>
      <c r="M21" s="61"/>
      <c r="N21" s="62"/>
      <c r="O21" s="61"/>
      <c r="P21" s="62"/>
      <c r="Q21" s="61"/>
      <c r="R21" s="62"/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/>
      <c r="AI21" s="69"/>
    </row>
    <row r="22" spans="1:35" s="9" customFormat="1" ht="14.25" customHeight="1">
      <c r="A22" s="59"/>
      <c r="B22" s="60"/>
      <c r="C22" s="61"/>
      <c r="D22" s="62"/>
      <c r="E22" s="61"/>
      <c r="F22" s="62"/>
      <c r="G22" s="61"/>
      <c r="H22" s="62"/>
      <c r="I22" s="74"/>
      <c r="J22" s="62"/>
      <c r="K22" s="61"/>
      <c r="L22" s="62"/>
      <c r="M22" s="72"/>
      <c r="N22" s="62"/>
      <c r="O22" s="61"/>
      <c r="P22" s="62"/>
      <c r="Q22" s="72"/>
      <c r="R22" s="62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69"/>
    </row>
    <row r="23" spans="1:35" s="9" customFormat="1" ht="14.25" customHeight="1">
      <c r="A23" s="59"/>
      <c r="B23" s="60"/>
      <c r="C23" s="61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71"/>
      <c r="R23" s="62"/>
      <c r="S23" s="6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3"/>
      <c r="AI23" s="69"/>
    </row>
    <row r="24" spans="1:35" s="9" customFormat="1" ht="14.25" customHeight="1">
      <c r="A24" s="59"/>
      <c r="B24" s="60"/>
      <c r="C24" s="61"/>
      <c r="D24" s="62"/>
      <c r="E24" s="61"/>
      <c r="F24" s="62"/>
      <c r="G24" s="61"/>
      <c r="H24" s="62"/>
      <c r="I24" s="61"/>
      <c r="J24" s="62"/>
      <c r="K24" s="71"/>
      <c r="L24" s="62"/>
      <c r="M24" s="71"/>
      <c r="N24" s="62"/>
      <c r="O24" s="61"/>
      <c r="P24" s="62"/>
      <c r="Q24" s="72"/>
      <c r="R24" s="62"/>
      <c r="S24" s="7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/>
      <c r="AI24" s="69"/>
    </row>
    <row r="25" spans="1:35" s="9" customFormat="1" ht="14.25" customHeight="1">
      <c r="A25" s="59"/>
      <c r="B25" s="60"/>
      <c r="C25" s="61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3"/>
      <c r="AI25" s="69"/>
    </row>
    <row r="26" spans="1:35" s="9" customFormat="1" ht="14.25" customHeight="1">
      <c r="A26" s="59"/>
      <c r="B26" s="60"/>
      <c r="C26" s="61"/>
      <c r="D26" s="62"/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  <c r="AI26" s="69"/>
    </row>
    <row r="27" spans="1:35" s="9" customFormat="1" ht="14.25" customHeight="1">
      <c r="A27" s="59"/>
      <c r="B27" s="60"/>
      <c r="C27" s="61"/>
      <c r="D27" s="62"/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74"/>
      <c r="R27" s="62"/>
      <c r="S27" s="61"/>
      <c r="T27" s="62"/>
      <c r="U27" s="70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  <c r="AI27" s="69"/>
    </row>
    <row r="28" spans="1:35" s="9" customFormat="1" ht="14.25" customHeight="1">
      <c r="A28" s="59"/>
      <c r="B28" s="60"/>
      <c r="C28" s="61"/>
      <c r="D28" s="62"/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1"/>
      <c r="T28" s="62"/>
      <c r="U28" s="70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  <c r="AI28" s="69"/>
    </row>
    <row r="29" spans="1:35" s="9" customFormat="1" ht="14.25" customHeight="1">
      <c r="A29" s="59"/>
      <c r="B29" s="60"/>
      <c r="C29" s="61"/>
      <c r="D29" s="62"/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  <c r="AI29" s="69"/>
    </row>
    <row r="30" spans="1:35" s="9" customFormat="1" ht="14.25" customHeight="1">
      <c r="A30" s="59"/>
      <c r="B30" s="60"/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3"/>
      <c r="AI30" s="69"/>
    </row>
    <row r="31" spans="1:35" s="9" customFormat="1" ht="14.25" customHeight="1">
      <c r="A31" s="59"/>
      <c r="B31" s="60"/>
      <c r="C31" s="71"/>
      <c r="D31" s="62"/>
      <c r="E31" s="61"/>
      <c r="F31" s="62"/>
      <c r="G31" s="72"/>
      <c r="H31" s="62"/>
      <c r="I31" s="61"/>
      <c r="J31" s="62"/>
      <c r="K31" s="61"/>
      <c r="L31" s="62"/>
      <c r="M31" s="61"/>
      <c r="N31" s="62"/>
      <c r="O31" s="61"/>
      <c r="P31" s="62"/>
      <c r="Q31" s="74"/>
      <c r="R31" s="62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  <c r="AI31" s="69"/>
    </row>
    <row r="32" spans="1:35" s="9" customFormat="1" ht="14.25" customHeight="1">
      <c r="A32" s="59"/>
      <c r="B32" s="60"/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  <c r="AI32" s="69"/>
    </row>
    <row r="33" spans="1:35" s="9" customFormat="1" ht="14.25" customHeight="1">
      <c r="A33" s="59"/>
      <c r="B33" s="60"/>
      <c r="C33" s="61"/>
      <c r="D33" s="62"/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1"/>
      <c r="R33" s="62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/>
      <c r="AI33" s="69"/>
    </row>
    <row r="34" spans="1:35" s="9" customFormat="1" ht="14.25" customHeight="1">
      <c r="A34" s="59"/>
      <c r="B34" s="60"/>
      <c r="C34" s="61"/>
      <c r="D34" s="62"/>
      <c r="E34" s="61"/>
      <c r="F34" s="62"/>
      <c r="G34" s="61"/>
      <c r="H34" s="62"/>
      <c r="I34" s="71"/>
      <c r="J34" s="62"/>
      <c r="K34" s="61"/>
      <c r="L34" s="62"/>
      <c r="M34" s="71"/>
      <c r="N34" s="62"/>
      <c r="O34" s="61"/>
      <c r="P34" s="62"/>
      <c r="Q34" s="61"/>
      <c r="R34" s="62"/>
      <c r="S34" s="71"/>
      <c r="T34" s="62"/>
      <c r="U34" s="70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/>
      <c r="AI34" s="69"/>
    </row>
    <row r="35" spans="1:35" s="9" customFormat="1" ht="14.25" customHeight="1">
      <c r="A35" s="59"/>
      <c r="B35" s="60"/>
      <c r="C35" s="61"/>
      <c r="D35" s="62"/>
      <c r="E35" s="61"/>
      <c r="F35" s="62"/>
      <c r="G35" s="72"/>
      <c r="H35" s="62"/>
      <c r="I35" s="61"/>
      <c r="J35" s="62"/>
      <c r="K35" s="61"/>
      <c r="L35" s="62"/>
      <c r="M35" s="72"/>
      <c r="N35" s="62"/>
      <c r="O35" s="61"/>
      <c r="P35" s="62"/>
      <c r="Q35" s="61"/>
      <c r="R35" s="62"/>
      <c r="S35" s="61"/>
      <c r="T35" s="62"/>
      <c r="U35" s="70"/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62"/>
      <c r="AG35" s="62"/>
      <c r="AH35" s="63"/>
      <c r="AI35" s="69"/>
    </row>
    <row r="36" spans="1:35" s="9" customFormat="1" ht="14.25" customHeight="1">
      <c r="A36" s="59"/>
      <c r="B36" s="60"/>
      <c r="C36" s="61"/>
      <c r="D36" s="62"/>
      <c r="E36" s="61"/>
      <c r="F36" s="62"/>
      <c r="G36" s="61"/>
      <c r="H36" s="62"/>
      <c r="I36" s="61"/>
      <c r="J36" s="62"/>
      <c r="K36" s="61"/>
      <c r="L36" s="62"/>
      <c r="M36" s="61"/>
      <c r="N36" s="62"/>
      <c r="O36" s="61"/>
      <c r="P36" s="62"/>
      <c r="Q36" s="61"/>
      <c r="R36" s="62"/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/>
      <c r="AI36" s="69"/>
    </row>
    <row r="37" spans="1:35" s="18" customFormat="1" ht="14.25" customHeight="1">
      <c r="A37" s="65"/>
      <c r="B37" s="65"/>
      <c r="C37" s="66"/>
      <c r="D37" s="67"/>
      <c r="E37" s="66"/>
      <c r="F37" s="66"/>
      <c r="G37" s="75"/>
      <c r="H37" s="67"/>
      <c r="I37" s="66"/>
      <c r="J37" s="66"/>
      <c r="K37" s="66"/>
      <c r="L37" s="67"/>
      <c r="M37" s="66"/>
      <c r="N37" s="62"/>
      <c r="O37" s="66"/>
      <c r="P37" s="67"/>
      <c r="Q37" s="75"/>
      <c r="R37" s="67"/>
      <c r="S37" s="66"/>
      <c r="T37" s="62"/>
      <c r="U37" s="67"/>
      <c r="V37" s="62"/>
      <c r="W37" s="67"/>
      <c r="X37" s="67"/>
      <c r="Y37" s="67"/>
      <c r="Z37" s="67"/>
      <c r="AA37" s="67"/>
      <c r="AB37" s="62"/>
      <c r="AC37" s="67"/>
      <c r="AD37" s="62"/>
      <c r="AE37" s="67"/>
      <c r="AF37" s="62"/>
      <c r="AG37" s="67"/>
      <c r="AH37" s="68"/>
      <c r="AI37" s="69"/>
    </row>
    <row r="38" s="9" customFormat="1" ht="14.25" customHeight="1">
      <c r="A38" s="11"/>
    </row>
    <row r="39" spans="1:35" s="9" customFormat="1" ht="14.2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3"/>
      <c r="S39" s="13"/>
      <c r="T39" s="13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4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.75">
      <c r="A48" s="11"/>
    </row>
  </sheetData>
  <sheetProtection/>
  <mergeCells count="21">
    <mergeCell ref="AC4:AD4"/>
    <mergeCell ref="Y4:Z4"/>
    <mergeCell ref="AA4:AB4"/>
    <mergeCell ref="AE4:AF4"/>
    <mergeCell ref="S4:T4"/>
    <mergeCell ref="G4:H4"/>
    <mergeCell ref="Q4:R4"/>
    <mergeCell ref="I4:J4"/>
    <mergeCell ref="K4:L4"/>
    <mergeCell ref="M4:N4"/>
    <mergeCell ref="O4:P4"/>
    <mergeCell ref="A2:T2"/>
    <mergeCell ref="U2:AI2"/>
    <mergeCell ref="A3:A5"/>
    <mergeCell ref="B3:B5"/>
    <mergeCell ref="C4:D4"/>
    <mergeCell ref="E4:F4"/>
    <mergeCell ref="AG4:AH4"/>
    <mergeCell ref="U4:V4"/>
    <mergeCell ref="W4:X4"/>
    <mergeCell ref="C3:W3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6" sqref="E36"/>
    </sheetView>
  </sheetViews>
  <sheetFormatPr defaultColWidth="9.140625" defaultRowHeight="12.75"/>
  <cols>
    <col min="1" max="1" width="12.57421875" style="0" customWidth="1"/>
    <col min="2" max="2" width="3.28125" style="11" customWidth="1"/>
    <col min="3" max="3" width="19.28125" style="9" customWidth="1"/>
    <col min="4" max="4" width="7.421875" style="9" customWidth="1"/>
    <col min="5" max="5" width="9.8515625" style="9" customWidth="1"/>
    <col min="6" max="6" width="5.421875" style="9" customWidth="1"/>
    <col min="7" max="8" width="10.57421875" style="9" customWidth="1"/>
    <col min="9" max="9" width="5.57421875" style="0" customWidth="1"/>
    <col min="10" max="10" width="8.57421875" style="0" customWidth="1"/>
  </cols>
  <sheetData>
    <row r="1" spans="2:10" s="21" customFormat="1" ht="12.75">
      <c r="B1" s="28"/>
      <c r="J1" s="21" t="s">
        <v>81</v>
      </c>
    </row>
    <row r="2" spans="1:13" s="9" customFormat="1" ht="13.5" customHeight="1">
      <c r="A2" s="54" t="s">
        <v>145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0"/>
      <c r="M2" s="20"/>
    </row>
    <row r="3" spans="2:8" s="9" customFormat="1" ht="14.25" customHeight="1">
      <c r="B3" s="45" t="s">
        <v>0</v>
      </c>
      <c r="C3" s="46" t="s">
        <v>1</v>
      </c>
      <c r="D3" s="55" t="s">
        <v>82</v>
      </c>
      <c r="E3" s="55"/>
      <c r="F3" s="55"/>
      <c r="G3" s="55"/>
      <c r="H3" s="55"/>
    </row>
    <row r="4" spans="2:10" s="9" customFormat="1" ht="42" customHeight="1">
      <c r="B4" s="45"/>
      <c r="C4" s="46"/>
      <c r="D4" s="39" t="s">
        <v>234</v>
      </c>
      <c r="E4" s="39"/>
      <c r="F4" s="39" t="s">
        <v>235</v>
      </c>
      <c r="G4" s="39"/>
      <c r="H4" s="1" t="s">
        <v>2</v>
      </c>
      <c r="J4" s="19"/>
    </row>
    <row r="5" spans="2:8" s="9" customFormat="1" ht="13.5" customHeight="1">
      <c r="B5" s="45"/>
      <c r="C5" s="46"/>
      <c r="D5" s="2" t="s">
        <v>3</v>
      </c>
      <c r="E5" s="2" t="s">
        <v>4</v>
      </c>
      <c r="F5" s="2" t="s">
        <v>3</v>
      </c>
      <c r="G5" s="2" t="s">
        <v>4</v>
      </c>
      <c r="H5" s="1" t="s">
        <v>5</v>
      </c>
    </row>
    <row r="6" spans="2:8" s="9" customFormat="1" ht="14.25" customHeight="1">
      <c r="B6" s="3">
        <v>1</v>
      </c>
      <c r="C6" s="4" t="s">
        <v>6</v>
      </c>
      <c r="D6" s="5"/>
      <c r="E6" s="7">
        <f>D6*25</f>
        <v>0</v>
      </c>
      <c r="F6" s="7"/>
      <c r="G6" s="7">
        <f>F6*35</f>
        <v>0</v>
      </c>
      <c r="H6" s="38">
        <f>E6+G6</f>
        <v>0</v>
      </c>
    </row>
    <row r="7" spans="1:8" s="9" customFormat="1" ht="14.25" customHeight="1">
      <c r="A7" s="21"/>
      <c r="B7" s="59"/>
      <c r="C7" s="60"/>
      <c r="D7" s="61"/>
      <c r="E7" s="62"/>
      <c r="F7" s="62"/>
      <c r="G7" s="62"/>
      <c r="H7" s="64"/>
    </row>
    <row r="8" spans="1:8" s="9" customFormat="1" ht="14.25" customHeight="1">
      <c r="A8" s="21"/>
      <c r="B8" s="59"/>
      <c r="C8" s="60"/>
      <c r="D8" s="71"/>
      <c r="E8" s="62"/>
      <c r="F8" s="62"/>
      <c r="G8" s="62"/>
      <c r="H8" s="64"/>
    </row>
    <row r="9" spans="1:8" s="9" customFormat="1" ht="14.25" customHeight="1">
      <c r="A9" s="21"/>
      <c r="B9" s="59"/>
      <c r="C9" s="60"/>
      <c r="D9" s="61"/>
      <c r="E9" s="62"/>
      <c r="F9" s="62"/>
      <c r="G9" s="62"/>
      <c r="H9" s="64"/>
    </row>
    <row r="10" spans="1:8" s="9" customFormat="1" ht="14.25" customHeight="1">
      <c r="A10" s="21"/>
      <c r="B10" s="59"/>
      <c r="C10" s="60"/>
      <c r="D10" s="61"/>
      <c r="E10" s="62"/>
      <c r="F10" s="62"/>
      <c r="G10" s="62"/>
      <c r="H10" s="64"/>
    </row>
    <row r="11" spans="1:8" s="9" customFormat="1" ht="14.25" customHeight="1">
      <c r="A11" s="21"/>
      <c r="B11" s="59"/>
      <c r="C11" s="60"/>
      <c r="D11" s="61"/>
      <c r="E11" s="62"/>
      <c r="F11" s="62"/>
      <c r="G11" s="62"/>
      <c r="H11" s="64"/>
    </row>
    <row r="12" spans="1:8" s="9" customFormat="1" ht="14.25" customHeight="1">
      <c r="A12" s="21"/>
      <c r="B12" s="59"/>
      <c r="C12" s="60"/>
      <c r="D12" s="61"/>
      <c r="E12" s="62"/>
      <c r="F12" s="62"/>
      <c r="G12" s="62"/>
      <c r="H12" s="64"/>
    </row>
    <row r="13" spans="1:8" s="9" customFormat="1" ht="14.25" customHeight="1">
      <c r="A13" s="21"/>
      <c r="B13" s="59"/>
      <c r="C13" s="60"/>
      <c r="D13" s="61"/>
      <c r="E13" s="62"/>
      <c r="F13" s="62"/>
      <c r="G13" s="62"/>
      <c r="H13" s="64"/>
    </row>
    <row r="14" spans="1:8" s="9" customFormat="1" ht="14.25" customHeight="1">
      <c r="A14" s="21"/>
      <c r="B14" s="59"/>
      <c r="C14" s="60"/>
      <c r="D14" s="61"/>
      <c r="E14" s="62"/>
      <c r="F14" s="62"/>
      <c r="G14" s="62"/>
      <c r="H14" s="64"/>
    </row>
    <row r="15" spans="1:8" s="9" customFormat="1" ht="14.25" customHeight="1">
      <c r="A15" s="21"/>
      <c r="B15" s="59"/>
      <c r="C15" s="60"/>
      <c r="D15" s="61"/>
      <c r="E15" s="62"/>
      <c r="F15" s="62"/>
      <c r="G15" s="62"/>
      <c r="H15" s="64"/>
    </row>
    <row r="16" spans="1:8" s="9" customFormat="1" ht="14.25" customHeight="1">
      <c r="A16" s="21"/>
      <c r="B16" s="59"/>
      <c r="C16" s="60"/>
      <c r="D16" s="61"/>
      <c r="E16" s="62"/>
      <c r="F16" s="62"/>
      <c r="G16" s="62"/>
      <c r="H16" s="64"/>
    </row>
    <row r="17" spans="1:8" s="9" customFormat="1" ht="14.25" customHeight="1">
      <c r="A17" s="21"/>
      <c r="B17" s="59"/>
      <c r="C17" s="60"/>
      <c r="D17" s="61"/>
      <c r="E17" s="62"/>
      <c r="F17" s="62"/>
      <c r="G17" s="62"/>
      <c r="H17" s="64"/>
    </row>
    <row r="18" spans="1:8" s="9" customFormat="1" ht="14.25" customHeight="1">
      <c r="A18" s="21"/>
      <c r="B18" s="59"/>
      <c r="C18" s="60"/>
      <c r="D18" s="61"/>
      <c r="E18" s="62"/>
      <c r="F18" s="62"/>
      <c r="G18" s="62"/>
      <c r="H18" s="64"/>
    </row>
    <row r="19" spans="1:8" s="9" customFormat="1" ht="14.25" customHeight="1">
      <c r="A19" s="21"/>
      <c r="B19" s="59"/>
      <c r="C19" s="60"/>
      <c r="D19" s="61"/>
      <c r="E19" s="62"/>
      <c r="F19" s="62"/>
      <c r="G19" s="62"/>
      <c r="H19" s="64"/>
    </row>
    <row r="20" spans="1:8" s="9" customFormat="1" ht="14.25" customHeight="1">
      <c r="A20" s="21"/>
      <c r="B20" s="59"/>
      <c r="C20" s="60"/>
      <c r="D20" s="61"/>
      <c r="E20" s="62"/>
      <c r="F20" s="62"/>
      <c r="G20" s="62"/>
      <c r="H20" s="64"/>
    </row>
    <row r="21" spans="1:8" s="9" customFormat="1" ht="14.25" customHeight="1">
      <c r="A21" s="21"/>
      <c r="B21" s="59"/>
      <c r="C21" s="60"/>
      <c r="D21" s="61"/>
      <c r="E21" s="62"/>
      <c r="F21" s="62"/>
      <c r="G21" s="62"/>
      <c r="H21" s="64"/>
    </row>
    <row r="22" spans="1:8" s="9" customFormat="1" ht="14.25" customHeight="1">
      <c r="A22" s="21"/>
      <c r="B22" s="59"/>
      <c r="C22" s="60"/>
      <c r="D22" s="61"/>
      <c r="E22" s="62"/>
      <c r="F22" s="62"/>
      <c r="G22" s="62"/>
      <c r="H22" s="64"/>
    </row>
    <row r="23" spans="1:8" s="9" customFormat="1" ht="14.25" customHeight="1">
      <c r="A23" s="21"/>
      <c r="B23" s="59"/>
      <c r="C23" s="60"/>
      <c r="D23" s="61"/>
      <c r="E23" s="62"/>
      <c r="F23" s="62"/>
      <c r="G23" s="62"/>
      <c r="H23" s="64"/>
    </row>
    <row r="24" spans="1:8" s="9" customFormat="1" ht="14.25" customHeight="1">
      <c r="A24" s="21"/>
      <c r="B24" s="59"/>
      <c r="C24" s="60"/>
      <c r="D24" s="72"/>
      <c r="E24" s="62"/>
      <c r="F24" s="62"/>
      <c r="G24" s="62"/>
      <c r="H24" s="64"/>
    </row>
    <row r="25" spans="1:8" s="9" customFormat="1" ht="14.25" customHeight="1">
      <c r="A25" s="21"/>
      <c r="B25" s="59"/>
      <c r="C25" s="60"/>
      <c r="D25" s="61"/>
      <c r="E25" s="62"/>
      <c r="F25" s="62"/>
      <c r="G25" s="62"/>
      <c r="H25" s="64"/>
    </row>
    <row r="26" spans="1:8" s="9" customFormat="1" ht="14.25" customHeight="1">
      <c r="A26" s="21"/>
      <c r="B26" s="59"/>
      <c r="C26" s="60"/>
      <c r="D26" s="61"/>
      <c r="E26" s="62"/>
      <c r="F26" s="62"/>
      <c r="G26" s="62"/>
      <c r="H26" s="64"/>
    </row>
    <row r="27" spans="1:8" s="9" customFormat="1" ht="14.25" customHeight="1">
      <c r="A27" s="21"/>
      <c r="B27" s="59"/>
      <c r="C27" s="60"/>
      <c r="D27" s="61"/>
      <c r="E27" s="62"/>
      <c r="F27" s="62"/>
      <c r="G27" s="62"/>
      <c r="H27" s="64"/>
    </row>
    <row r="28" spans="1:8" s="9" customFormat="1" ht="14.25" customHeight="1">
      <c r="A28" s="21"/>
      <c r="B28" s="59"/>
      <c r="C28" s="60"/>
      <c r="D28" s="61"/>
      <c r="E28" s="62"/>
      <c r="F28" s="62"/>
      <c r="G28" s="62"/>
      <c r="H28" s="64"/>
    </row>
    <row r="29" spans="1:8" s="9" customFormat="1" ht="14.25" customHeight="1">
      <c r="A29" s="21"/>
      <c r="B29" s="59"/>
      <c r="C29" s="60"/>
      <c r="D29" s="21"/>
      <c r="E29" s="62"/>
      <c r="F29" s="61"/>
      <c r="G29" s="62"/>
      <c r="H29" s="64"/>
    </row>
    <row r="30" spans="1:8" s="9" customFormat="1" ht="14.25" customHeight="1">
      <c r="A30" s="21"/>
      <c r="B30" s="59"/>
      <c r="C30" s="60"/>
      <c r="D30" s="61"/>
      <c r="E30" s="62"/>
      <c r="F30" s="62"/>
      <c r="G30" s="62"/>
      <c r="H30" s="64"/>
    </row>
    <row r="31" spans="1:8" s="9" customFormat="1" ht="14.25" customHeight="1">
      <c r="A31" s="21"/>
      <c r="B31" s="59"/>
      <c r="C31" s="60"/>
      <c r="D31" s="61"/>
      <c r="E31" s="62"/>
      <c r="F31" s="62"/>
      <c r="G31" s="62"/>
      <c r="H31" s="64"/>
    </row>
    <row r="32" spans="1:8" s="9" customFormat="1" ht="14.25" customHeight="1">
      <c r="A32" s="21"/>
      <c r="B32" s="59"/>
      <c r="C32" s="60"/>
      <c r="D32" s="61"/>
      <c r="E32" s="62"/>
      <c r="F32" s="62"/>
      <c r="G32" s="62"/>
      <c r="H32" s="64"/>
    </row>
    <row r="33" spans="1:8" s="9" customFormat="1" ht="14.25" customHeight="1">
      <c r="A33" s="21"/>
      <c r="B33" s="59"/>
      <c r="C33" s="60"/>
      <c r="D33" s="61"/>
      <c r="E33" s="62"/>
      <c r="F33" s="62"/>
      <c r="G33" s="62"/>
      <c r="H33" s="64"/>
    </row>
    <row r="34" spans="1:8" s="9" customFormat="1" ht="14.25" customHeight="1">
      <c r="A34" s="21"/>
      <c r="B34" s="59"/>
      <c r="C34" s="60"/>
      <c r="D34" s="61"/>
      <c r="E34" s="62"/>
      <c r="F34" s="62"/>
      <c r="G34" s="62"/>
      <c r="H34" s="64"/>
    </row>
    <row r="35" spans="1:8" s="9" customFormat="1" ht="14.25" customHeight="1">
      <c r="A35" s="21"/>
      <c r="B35" s="59"/>
      <c r="C35" s="60"/>
      <c r="D35" s="61"/>
      <c r="E35" s="62"/>
      <c r="F35" s="62"/>
      <c r="G35" s="62"/>
      <c r="H35" s="64"/>
    </row>
    <row r="36" spans="1:8" s="9" customFormat="1" ht="14.25" customHeight="1">
      <c r="A36" s="21"/>
      <c r="B36" s="59"/>
      <c r="C36" s="60"/>
      <c r="D36" s="61"/>
      <c r="E36" s="62"/>
      <c r="F36" s="62"/>
      <c r="G36" s="62"/>
      <c r="H36" s="64"/>
    </row>
    <row r="37" spans="1:8" s="18" customFormat="1" ht="14.25" customHeight="1">
      <c r="A37" s="73"/>
      <c r="B37" s="65"/>
      <c r="C37" s="65"/>
      <c r="D37" s="66"/>
      <c r="E37" s="67"/>
      <c r="F37" s="67"/>
      <c r="G37" s="67"/>
      <c r="H37" s="64"/>
    </row>
    <row r="38" s="9" customFormat="1" ht="14.25" customHeight="1">
      <c r="B38" s="11"/>
    </row>
    <row r="39" spans="2:8" s="9" customFormat="1" ht="14.25" customHeight="1">
      <c r="B39" s="11"/>
      <c r="C39" s="12"/>
      <c r="D39" s="13"/>
      <c r="E39" s="13"/>
      <c r="F39" s="12"/>
      <c r="G39" s="12"/>
      <c r="H39" s="13"/>
    </row>
    <row r="40" s="9" customFormat="1" ht="12.75">
      <c r="B40" s="11"/>
    </row>
    <row r="41" s="9" customFormat="1" ht="12.75">
      <c r="B41" s="11"/>
    </row>
    <row r="42" s="9" customFormat="1" ht="12.75">
      <c r="B42" s="11"/>
    </row>
    <row r="43" s="9" customFormat="1" ht="12.75">
      <c r="B43" s="11"/>
    </row>
    <row r="44" s="9" customFormat="1" ht="12.75">
      <c r="B44" s="11"/>
    </row>
    <row r="45" s="9" customFormat="1" ht="12.75">
      <c r="B45" s="11"/>
    </row>
    <row r="46" s="9" customFormat="1" ht="12.75">
      <c r="B46" s="11"/>
    </row>
    <row r="47" s="9" customFormat="1" ht="12.75">
      <c r="B47" s="11"/>
    </row>
    <row r="48" s="9" customFormat="1" ht="12.75">
      <c r="B48" s="11"/>
    </row>
    <row r="49" s="9" customFormat="1" ht="12.75">
      <c r="B49" s="11"/>
    </row>
    <row r="50" s="9" customFormat="1" ht="12.75">
      <c r="B50" s="11"/>
    </row>
    <row r="51" s="9" customFormat="1" ht="12.75">
      <c r="B51" s="11"/>
    </row>
  </sheetData>
  <sheetProtection/>
  <mergeCells count="6">
    <mergeCell ref="D3:H3"/>
    <mergeCell ref="A2:K2"/>
    <mergeCell ref="F4:G4"/>
    <mergeCell ref="B3:B5"/>
    <mergeCell ref="C3:C5"/>
    <mergeCell ref="D4:E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6" sqref="H16"/>
    </sheetView>
  </sheetViews>
  <sheetFormatPr defaultColWidth="9.140625" defaultRowHeight="12.75"/>
  <cols>
    <col min="1" max="1" width="3.28125" style="11" customWidth="1"/>
    <col min="2" max="2" width="20.8515625" style="9" customWidth="1"/>
    <col min="3" max="3" width="5.57421875" style="9" customWidth="1"/>
    <col min="4" max="4" width="6.140625" style="9" customWidth="1"/>
    <col min="5" max="5" width="6.00390625" style="9" customWidth="1"/>
    <col min="6" max="6" width="5.140625" style="9" customWidth="1"/>
    <col min="7" max="7" width="6.28125" style="9" customWidth="1"/>
    <col min="8" max="8" width="5.8515625" style="9" customWidth="1"/>
    <col min="9" max="9" width="4.8515625" style="9" customWidth="1"/>
    <col min="10" max="10" width="5.57421875" style="9" customWidth="1"/>
    <col min="11" max="11" width="5.140625" style="9" customWidth="1"/>
    <col min="12" max="12" width="5.57421875" style="9" customWidth="1"/>
    <col min="13" max="13" width="10.57421875" style="9" customWidth="1"/>
  </cols>
  <sheetData>
    <row r="1" s="21" customFormat="1" ht="12.75">
      <c r="A1" s="28"/>
    </row>
    <row r="2" spans="1:13" s="9" customFormat="1" ht="13.5" customHeight="1">
      <c r="A2" s="57" t="s">
        <v>145</v>
      </c>
      <c r="B2" s="51"/>
      <c r="C2" s="51"/>
      <c r="D2" s="51"/>
      <c r="E2" s="51"/>
      <c r="F2" s="51"/>
      <c r="G2" s="51"/>
      <c r="H2" s="51"/>
      <c r="I2" s="51"/>
      <c r="J2" s="51"/>
      <c r="K2" s="24"/>
      <c r="L2" s="24"/>
      <c r="M2" s="27"/>
    </row>
    <row r="3" spans="1:13" s="9" customFormat="1" ht="12.75" customHeight="1">
      <c r="A3" s="45" t="s">
        <v>0</v>
      </c>
      <c r="B3" s="46" t="s">
        <v>1</v>
      </c>
      <c r="C3" s="49" t="s">
        <v>83</v>
      </c>
      <c r="D3" s="47"/>
      <c r="E3" s="47"/>
      <c r="F3" s="47"/>
      <c r="G3" s="47"/>
      <c r="H3" s="47"/>
      <c r="I3" s="47"/>
      <c r="J3" s="47"/>
      <c r="K3" s="25"/>
      <c r="L3" s="25"/>
      <c r="M3" s="26"/>
    </row>
    <row r="4" spans="1:13" s="9" customFormat="1" ht="57" customHeight="1">
      <c r="A4" s="45"/>
      <c r="B4" s="46"/>
      <c r="C4" s="39" t="s">
        <v>238</v>
      </c>
      <c r="D4" s="39"/>
      <c r="E4" s="39" t="s">
        <v>237</v>
      </c>
      <c r="F4" s="39"/>
      <c r="G4" s="56" t="s">
        <v>239</v>
      </c>
      <c r="H4" s="56"/>
      <c r="I4" s="39" t="s">
        <v>236</v>
      </c>
      <c r="J4" s="39"/>
      <c r="K4" s="39" t="s">
        <v>240</v>
      </c>
      <c r="L4" s="39"/>
      <c r="M4" s="1" t="s">
        <v>2</v>
      </c>
    </row>
    <row r="5" spans="1:13" s="9" customFormat="1" ht="13.5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1" t="s">
        <v>5</v>
      </c>
    </row>
    <row r="6" spans="1:13" s="9" customFormat="1" ht="14.25" customHeight="1">
      <c r="A6" s="3">
        <v>1</v>
      </c>
      <c r="B6" s="4" t="s">
        <v>6</v>
      </c>
      <c r="C6" s="7">
        <v>5</v>
      </c>
      <c r="D6" s="7">
        <f>C6*30</f>
        <v>150</v>
      </c>
      <c r="E6" s="7"/>
      <c r="F6" s="7">
        <f>E6*55</f>
        <v>0</v>
      </c>
      <c r="G6" s="7"/>
      <c r="H6" s="7">
        <f>G6*35</f>
        <v>0</v>
      </c>
      <c r="I6" s="7"/>
      <c r="J6" s="7">
        <f>I6*35</f>
        <v>0</v>
      </c>
      <c r="K6" s="7"/>
      <c r="L6" s="7">
        <f>K6*55</f>
        <v>0</v>
      </c>
      <c r="M6" s="38">
        <f>L6+J6+H6+F6+D6</f>
        <v>150</v>
      </c>
    </row>
    <row r="7" spans="1:13" s="9" customFormat="1" ht="14.25" customHeight="1">
      <c r="A7" s="59"/>
      <c r="B7" s="60"/>
      <c r="C7" s="62"/>
      <c r="D7" s="62"/>
      <c r="E7" s="62"/>
      <c r="F7" s="62"/>
      <c r="G7" s="62"/>
      <c r="H7" s="62"/>
      <c r="I7" s="62"/>
      <c r="J7" s="62"/>
      <c r="K7" s="62"/>
      <c r="L7" s="62"/>
      <c r="M7" s="64"/>
    </row>
    <row r="8" spans="1:13" s="9" customFormat="1" ht="14.25" customHeight="1">
      <c r="A8" s="59"/>
      <c r="B8" s="60"/>
      <c r="C8" s="62"/>
      <c r="D8" s="62"/>
      <c r="E8" s="62"/>
      <c r="F8" s="62"/>
      <c r="G8" s="62"/>
      <c r="H8" s="62"/>
      <c r="I8" s="62"/>
      <c r="J8" s="62"/>
      <c r="K8" s="62"/>
      <c r="L8" s="62"/>
      <c r="M8" s="64"/>
    </row>
    <row r="9" spans="1:13" s="9" customFormat="1" ht="14.25" customHeight="1">
      <c r="A9" s="59"/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4"/>
    </row>
    <row r="10" spans="1:13" s="9" customFormat="1" ht="14.25" customHeight="1">
      <c r="A10" s="59"/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4"/>
    </row>
    <row r="11" spans="1:13" s="9" customFormat="1" ht="14.25" customHeight="1">
      <c r="A11" s="59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4"/>
    </row>
    <row r="12" spans="1:13" s="9" customFormat="1" ht="14.25" customHeight="1">
      <c r="A12" s="59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4"/>
    </row>
    <row r="13" spans="1:13" s="9" customFormat="1" ht="14.25" customHeight="1">
      <c r="A13" s="59"/>
      <c r="B13" s="6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4"/>
    </row>
    <row r="14" spans="1:13" s="9" customFormat="1" ht="14.25" customHeight="1">
      <c r="A14" s="59"/>
      <c r="B14" s="60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4"/>
    </row>
    <row r="15" spans="1:13" s="9" customFormat="1" ht="14.25" customHeight="1">
      <c r="A15" s="59"/>
      <c r="B15" s="60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4"/>
    </row>
    <row r="16" spans="1:13" s="9" customFormat="1" ht="14.25" customHeight="1">
      <c r="A16" s="59"/>
      <c r="B16" s="60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4"/>
    </row>
    <row r="17" spans="1:13" s="9" customFormat="1" ht="14.25" customHeight="1">
      <c r="A17" s="59"/>
      <c r="B17" s="60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4"/>
    </row>
    <row r="18" spans="1:13" s="9" customFormat="1" ht="14.25" customHeight="1">
      <c r="A18" s="59"/>
      <c r="B18" s="60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4"/>
    </row>
    <row r="19" spans="1:13" s="9" customFormat="1" ht="14.25" customHeight="1">
      <c r="A19" s="59"/>
      <c r="B19" s="60"/>
      <c r="C19" s="62"/>
      <c r="D19" s="62"/>
      <c r="E19" s="70"/>
      <c r="F19" s="62"/>
      <c r="G19" s="62"/>
      <c r="H19" s="62"/>
      <c r="I19" s="62"/>
      <c r="J19" s="62"/>
      <c r="K19" s="62"/>
      <c r="L19" s="62"/>
      <c r="M19" s="64"/>
    </row>
    <row r="20" spans="1:13" s="9" customFormat="1" ht="14.25" customHeight="1">
      <c r="A20" s="59"/>
      <c r="B20" s="60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4"/>
    </row>
    <row r="21" spans="1:13" s="9" customFormat="1" ht="14.25" customHeight="1">
      <c r="A21" s="59"/>
      <c r="B21" s="60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4"/>
    </row>
    <row r="22" spans="1:13" s="9" customFormat="1" ht="14.25" customHeight="1">
      <c r="A22" s="59"/>
      <c r="B22" s="60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4"/>
    </row>
    <row r="23" spans="1:13" s="9" customFormat="1" ht="14.25" customHeight="1">
      <c r="A23" s="59"/>
      <c r="B23" s="60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4"/>
    </row>
    <row r="24" spans="1:13" s="9" customFormat="1" ht="14.25" customHeight="1">
      <c r="A24" s="59"/>
      <c r="B24" s="60"/>
      <c r="C24" s="62"/>
      <c r="D24" s="62"/>
      <c r="E24" s="63"/>
      <c r="F24" s="62"/>
      <c r="G24" s="62"/>
      <c r="H24" s="62"/>
      <c r="I24" s="62"/>
      <c r="J24" s="62"/>
      <c r="K24" s="62"/>
      <c r="L24" s="62"/>
      <c r="M24" s="64"/>
    </row>
    <row r="25" spans="1:13" s="9" customFormat="1" ht="14.25" customHeight="1">
      <c r="A25" s="59"/>
      <c r="B25" s="60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4"/>
    </row>
    <row r="26" spans="1:13" s="9" customFormat="1" ht="14.25" customHeight="1">
      <c r="A26" s="59"/>
      <c r="B26" s="60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4"/>
    </row>
    <row r="27" spans="1:13" s="9" customFormat="1" ht="14.25" customHeight="1">
      <c r="A27" s="59"/>
      <c r="B27" s="60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4"/>
    </row>
    <row r="28" spans="1:13" s="9" customFormat="1" ht="14.25" customHeight="1">
      <c r="A28" s="59"/>
      <c r="B28" s="60"/>
      <c r="C28" s="62"/>
      <c r="D28" s="62"/>
      <c r="E28" s="70"/>
      <c r="F28" s="62"/>
      <c r="G28" s="62"/>
      <c r="H28" s="62"/>
      <c r="I28" s="62"/>
      <c r="J28" s="62"/>
      <c r="K28" s="62"/>
      <c r="L28" s="62"/>
      <c r="M28" s="64"/>
    </row>
    <row r="29" spans="1:13" s="9" customFormat="1" ht="14.25" customHeight="1">
      <c r="A29" s="59"/>
      <c r="B29" s="60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4"/>
    </row>
    <row r="30" spans="1:13" s="9" customFormat="1" ht="14.25" customHeight="1">
      <c r="A30" s="59"/>
      <c r="B30" s="60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4"/>
    </row>
    <row r="31" spans="1:13" s="9" customFormat="1" ht="14.25" customHeight="1">
      <c r="A31" s="59"/>
      <c r="B31" s="60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4"/>
    </row>
    <row r="32" spans="1:13" s="9" customFormat="1" ht="14.25" customHeight="1">
      <c r="A32" s="59"/>
      <c r="B32" s="60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4"/>
    </row>
    <row r="33" spans="1:13" s="9" customFormat="1" ht="14.25" customHeight="1">
      <c r="A33" s="59"/>
      <c r="B33" s="60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4"/>
    </row>
    <row r="34" spans="1:13" s="9" customFormat="1" ht="14.25" customHeight="1">
      <c r="A34" s="59"/>
      <c r="B34" s="60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4"/>
    </row>
    <row r="35" spans="1:13" s="9" customFormat="1" ht="14.25" customHeight="1">
      <c r="A35" s="59"/>
      <c r="B35" s="60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4"/>
    </row>
    <row r="36" spans="1:13" s="9" customFormat="1" ht="14.25" customHeight="1">
      <c r="A36" s="59"/>
      <c r="B36" s="60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4"/>
    </row>
    <row r="37" spans="1:13" s="18" customFormat="1" ht="14.25" customHeight="1">
      <c r="A37" s="65"/>
      <c r="B37" s="65"/>
      <c r="C37" s="67"/>
      <c r="D37" s="67"/>
      <c r="E37" s="68"/>
      <c r="F37" s="67"/>
      <c r="G37" s="67"/>
      <c r="H37" s="67"/>
      <c r="I37" s="67"/>
      <c r="J37" s="67"/>
      <c r="K37" s="67"/>
      <c r="L37" s="67"/>
      <c r="M37" s="64"/>
    </row>
    <row r="38" s="9" customFormat="1" ht="14.25" customHeight="1">
      <c r="A38" s="11"/>
    </row>
    <row r="39" spans="1:13" s="9" customFormat="1" ht="14.25" customHeight="1">
      <c r="A39" s="11"/>
      <c r="B39" s="12"/>
      <c r="C39" s="13"/>
      <c r="D39" s="13"/>
      <c r="E39" s="12"/>
      <c r="F39" s="12"/>
      <c r="G39" s="12"/>
      <c r="H39" s="12"/>
      <c r="I39" s="12"/>
      <c r="J39" s="12"/>
      <c r="K39" s="12"/>
      <c r="L39" s="12"/>
      <c r="M39" s="14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.75">
      <c r="A48" s="11"/>
    </row>
  </sheetData>
  <sheetProtection/>
  <mergeCells count="9">
    <mergeCell ref="K4:L4"/>
    <mergeCell ref="G4:H4"/>
    <mergeCell ref="I4:J4"/>
    <mergeCell ref="A2:J2"/>
    <mergeCell ref="C3:J3"/>
    <mergeCell ref="A3:A5"/>
    <mergeCell ref="B3:B5"/>
    <mergeCell ref="C4:D4"/>
    <mergeCell ref="E4:F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4" sqref="Q4:R4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3.57421875" style="9" customWidth="1"/>
    <col min="4" max="4" width="7.8515625" style="9" customWidth="1"/>
    <col min="5" max="5" width="3.00390625" style="9" customWidth="1"/>
    <col min="6" max="6" width="7.421875" style="9" customWidth="1"/>
    <col min="7" max="7" width="4.421875" style="9" customWidth="1"/>
    <col min="8" max="8" width="7.28125" style="9" customWidth="1"/>
    <col min="9" max="9" width="3.8515625" style="9" customWidth="1"/>
    <col min="10" max="10" width="5.7109375" style="9" customWidth="1"/>
    <col min="11" max="11" width="3.28125" style="9" customWidth="1"/>
    <col min="12" max="12" width="6.140625" style="9" customWidth="1"/>
    <col min="13" max="13" width="3.421875" style="9" customWidth="1"/>
    <col min="14" max="14" width="6.7109375" style="9" customWidth="1"/>
    <col min="15" max="15" width="3.28125" style="9" customWidth="1"/>
    <col min="16" max="16" width="5.00390625" style="9" customWidth="1"/>
    <col min="17" max="17" width="3.57421875" style="9" customWidth="1"/>
    <col min="18" max="18" width="5.7109375" style="9" customWidth="1"/>
    <col min="19" max="19" width="3.8515625" style="9" customWidth="1"/>
    <col min="20" max="20" width="5.8515625" style="9" customWidth="1"/>
    <col min="21" max="21" width="2.8515625" style="9" customWidth="1"/>
    <col min="22" max="22" width="5.00390625" style="9" customWidth="1"/>
    <col min="23" max="23" width="2.57421875" style="9" customWidth="1"/>
    <col min="24" max="24" width="6.28125" style="9" customWidth="1"/>
    <col min="25" max="25" width="4.8515625" style="9" customWidth="1"/>
    <col min="26" max="26" width="6.28125" style="9" customWidth="1"/>
    <col min="27" max="27" width="3.57421875" style="9" customWidth="1"/>
    <col min="28" max="28" width="6.421875" style="9" customWidth="1"/>
    <col min="29" max="29" width="3.421875" style="9" customWidth="1"/>
    <col min="30" max="30" width="5.28125" style="9" customWidth="1"/>
    <col min="31" max="31" width="5.00390625" style="9" customWidth="1"/>
    <col min="32" max="32" width="6.8515625" style="9" customWidth="1"/>
    <col min="33" max="33" width="3.8515625" style="9" customWidth="1"/>
    <col min="34" max="34" width="5.140625" style="9" customWidth="1"/>
    <col min="35" max="35" width="3.8515625" style="9" customWidth="1"/>
    <col min="36" max="36" width="5.00390625" style="9" customWidth="1"/>
    <col min="37" max="37" width="3.7109375" style="9" customWidth="1"/>
    <col min="38" max="38" width="5.28125" style="9" customWidth="1"/>
    <col min="39" max="39" width="3.28125" style="9" customWidth="1"/>
    <col min="40" max="40" width="5.421875" style="9" customWidth="1"/>
    <col min="41" max="41" width="3.8515625" style="9" customWidth="1"/>
    <col min="42" max="42" width="4.57421875" style="9" customWidth="1"/>
    <col min="43" max="43" width="2.8515625" style="9" customWidth="1"/>
    <col min="44" max="44" width="5.421875" style="9" customWidth="1"/>
    <col min="45" max="45" width="3.8515625" style="9" customWidth="1"/>
    <col min="46" max="46" width="5.00390625" style="9" customWidth="1"/>
    <col min="47" max="47" width="5.00390625" style="9" hidden="1" customWidth="1"/>
    <col min="48" max="48" width="6.8515625" style="9" hidden="1" customWidth="1"/>
    <col min="49" max="49" width="5.00390625" style="9" hidden="1" customWidth="1"/>
    <col min="50" max="50" width="6.8515625" style="9" hidden="1" customWidth="1"/>
    <col min="51" max="51" width="9.28125" style="9" customWidth="1"/>
  </cols>
  <sheetData>
    <row r="1" spans="1:38" s="9" customFormat="1" ht="12.75">
      <c r="A1" s="11"/>
      <c r="AJ1" s="9" t="s">
        <v>134</v>
      </c>
      <c r="AL1" s="9" t="s">
        <v>134</v>
      </c>
    </row>
    <row r="2" spans="1:51" s="9" customFormat="1" ht="16.5" customHeight="1">
      <c r="A2" s="42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30"/>
    </row>
    <row r="3" spans="1:51" s="9" customFormat="1" ht="12.75" customHeight="1">
      <c r="A3" s="45" t="s">
        <v>0</v>
      </c>
      <c r="B3" s="46" t="s">
        <v>1</v>
      </c>
      <c r="C3" s="47"/>
      <c r="D3" s="47"/>
      <c r="E3" s="47"/>
      <c r="F3" s="47"/>
      <c r="G3" s="47"/>
      <c r="H3" s="47"/>
      <c r="I3" s="16"/>
      <c r="J3" s="1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</row>
    <row r="4" spans="1:51" s="9" customFormat="1" ht="57.75" customHeight="1">
      <c r="A4" s="45"/>
      <c r="B4" s="46"/>
      <c r="C4" s="39" t="s">
        <v>122</v>
      </c>
      <c r="D4" s="39"/>
      <c r="E4" s="39" t="s">
        <v>123</v>
      </c>
      <c r="F4" s="39"/>
      <c r="G4" s="39" t="s">
        <v>124</v>
      </c>
      <c r="H4" s="39"/>
      <c r="I4" s="39" t="s">
        <v>244</v>
      </c>
      <c r="J4" s="39"/>
      <c r="K4" s="39" t="s">
        <v>247</v>
      </c>
      <c r="L4" s="39"/>
      <c r="M4" s="39" t="s">
        <v>248</v>
      </c>
      <c r="N4" s="39"/>
      <c r="O4" s="39" t="s">
        <v>132</v>
      </c>
      <c r="P4" s="39"/>
      <c r="Q4" s="39" t="s">
        <v>25</v>
      </c>
      <c r="R4" s="39"/>
      <c r="S4" s="39" t="s">
        <v>133</v>
      </c>
      <c r="T4" s="39"/>
      <c r="U4" s="39" t="s">
        <v>243</v>
      </c>
      <c r="V4" s="39"/>
      <c r="W4" s="39" t="s">
        <v>246</v>
      </c>
      <c r="X4" s="39"/>
      <c r="Y4" s="39" t="s">
        <v>245</v>
      </c>
      <c r="Z4" s="39"/>
      <c r="AA4" s="39" t="s">
        <v>10</v>
      </c>
      <c r="AB4" s="39"/>
      <c r="AC4" s="39" t="s">
        <v>165</v>
      </c>
      <c r="AD4" s="39"/>
      <c r="AE4" s="40" t="s">
        <v>185</v>
      </c>
      <c r="AF4" s="41"/>
      <c r="AG4" s="39" t="s">
        <v>186</v>
      </c>
      <c r="AH4" s="39"/>
      <c r="AI4" s="39" t="s">
        <v>249</v>
      </c>
      <c r="AJ4" s="39"/>
      <c r="AK4" s="39" t="s">
        <v>193</v>
      </c>
      <c r="AL4" s="39"/>
      <c r="AM4" s="39" t="s">
        <v>250</v>
      </c>
      <c r="AN4" s="39"/>
      <c r="AO4" s="39" t="s">
        <v>194</v>
      </c>
      <c r="AP4" s="39"/>
      <c r="AQ4" s="39" t="s">
        <v>199</v>
      </c>
      <c r="AR4" s="39"/>
      <c r="AS4" s="40" t="s">
        <v>200</v>
      </c>
      <c r="AT4" s="41"/>
      <c r="AU4" s="39"/>
      <c r="AV4" s="39"/>
      <c r="AW4" s="39"/>
      <c r="AX4" s="39"/>
      <c r="AY4" s="1" t="s">
        <v>8</v>
      </c>
    </row>
    <row r="5" spans="1:51" s="9" customFormat="1" ht="11.25" customHeight="1">
      <c r="A5" s="45"/>
      <c r="B5" s="46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33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1" t="s">
        <v>5</v>
      </c>
    </row>
    <row r="6" spans="1:51" s="9" customFormat="1" ht="14.25" customHeight="1">
      <c r="A6" s="3">
        <v>1</v>
      </c>
      <c r="B6" s="4" t="s">
        <v>6</v>
      </c>
      <c r="C6" s="5"/>
      <c r="D6" s="7">
        <f>C6*11000</f>
        <v>0</v>
      </c>
      <c r="E6" s="5"/>
      <c r="F6" s="7">
        <f>E6*11000</f>
        <v>0</v>
      </c>
      <c r="G6" s="5"/>
      <c r="H6" s="7">
        <f>G6*25000</f>
        <v>0</v>
      </c>
      <c r="I6" s="5"/>
      <c r="J6" s="6"/>
      <c r="K6" s="7"/>
      <c r="L6" s="7">
        <f>K6*22000</f>
        <v>0</v>
      </c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7">
        <f aca="true" t="shared" si="0" ref="AD6:AD25">AC6*10000</f>
        <v>0</v>
      </c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38">
        <f>AT6+AR6+AP6+AN6+AL6+AJ6+AH6+AF6+AD6+AB6+Z6+V6+T6+R6+P6+N6+L6+J6+H6+F6+D6</f>
        <v>0</v>
      </c>
    </row>
    <row r="7" spans="1:51" s="9" customFormat="1" ht="14.25" customHeight="1">
      <c r="A7" s="59"/>
      <c r="B7" s="60"/>
      <c r="C7" s="61"/>
      <c r="D7" s="62"/>
      <c r="E7" s="61"/>
      <c r="F7" s="62"/>
      <c r="G7" s="61"/>
      <c r="H7" s="62"/>
      <c r="I7" s="61"/>
      <c r="J7" s="63"/>
      <c r="K7" s="62"/>
      <c r="L7" s="62"/>
      <c r="M7" s="62"/>
      <c r="N7" s="63"/>
      <c r="O7" s="62"/>
      <c r="P7" s="63"/>
      <c r="Q7" s="62"/>
      <c r="R7" s="63"/>
      <c r="S7" s="62"/>
      <c r="T7" s="63"/>
      <c r="U7" s="62"/>
      <c r="V7" s="63"/>
      <c r="W7" s="62"/>
      <c r="X7" s="63"/>
      <c r="Y7" s="62"/>
      <c r="Z7" s="63"/>
      <c r="AA7" s="62"/>
      <c r="AB7" s="63"/>
      <c r="AC7" s="62"/>
      <c r="AD7" s="62"/>
      <c r="AE7" s="62"/>
      <c r="AF7" s="62"/>
      <c r="AG7" s="62"/>
      <c r="AH7" s="63"/>
      <c r="AI7" s="62"/>
      <c r="AJ7" s="63"/>
      <c r="AK7" s="62"/>
      <c r="AL7" s="63"/>
      <c r="AM7" s="62"/>
      <c r="AN7" s="63"/>
      <c r="AO7" s="62"/>
      <c r="AP7" s="63"/>
      <c r="AQ7" s="62"/>
      <c r="AR7" s="63"/>
      <c r="AS7" s="62"/>
      <c r="AT7" s="63"/>
      <c r="AU7" s="62"/>
      <c r="AV7" s="63"/>
      <c r="AW7" s="62"/>
      <c r="AX7" s="63"/>
      <c r="AY7" s="64"/>
    </row>
    <row r="8" spans="1:51" s="9" customFormat="1" ht="14.25" customHeight="1">
      <c r="A8" s="59"/>
      <c r="B8" s="60"/>
      <c r="C8" s="61"/>
      <c r="D8" s="62"/>
      <c r="E8" s="61"/>
      <c r="F8" s="62"/>
      <c r="G8" s="61"/>
      <c r="H8" s="62"/>
      <c r="I8" s="61"/>
      <c r="J8" s="63"/>
      <c r="K8" s="62"/>
      <c r="L8" s="62"/>
      <c r="M8" s="62"/>
      <c r="N8" s="63"/>
      <c r="O8" s="62"/>
      <c r="P8" s="63"/>
      <c r="Q8" s="62"/>
      <c r="R8" s="63"/>
      <c r="S8" s="62"/>
      <c r="T8" s="62"/>
      <c r="U8" s="62"/>
      <c r="V8" s="63"/>
      <c r="W8" s="62"/>
      <c r="X8" s="63"/>
      <c r="Y8" s="62"/>
      <c r="Z8" s="62"/>
      <c r="AA8" s="62"/>
      <c r="AB8" s="63"/>
      <c r="AC8" s="62"/>
      <c r="AD8" s="62"/>
      <c r="AE8" s="62"/>
      <c r="AF8" s="62"/>
      <c r="AG8" s="62"/>
      <c r="AH8" s="63"/>
      <c r="AI8" s="62"/>
      <c r="AJ8" s="62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4"/>
    </row>
    <row r="9" spans="1:51" s="9" customFormat="1" ht="14.25" customHeight="1">
      <c r="A9" s="59"/>
      <c r="B9" s="60"/>
      <c r="C9" s="61"/>
      <c r="D9" s="62"/>
      <c r="E9" s="61"/>
      <c r="F9" s="62"/>
      <c r="G9" s="61"/>
      <c r="H9" s="62"/>
      <c r="I9" s="61"/>
      <c r="J9" s="63"/>
      <c r="K9" s="62"/>
      <c r="L9" s="62"/>
      <c r="M9" s="62"/>
      <c r="N9" s="63"/>
      <c r="O9" s="62"/>
      <c r="P9" s="63"/>
      <c r="Q9" s="62"/>
      <c r="R9" s="63"/>
      <c r="S9" s="62"/>
      <c r="T9" s="62"/>
      <c r="U9" s="62"/>
      <c r="V9" s="63"/>
      <c r="W9" s="62"/>
      <c r="X9" s="63"/>
      <c r="Y9" s="62"/>
      <c r="Z9" s="62"/>
      <c r="AA9" s="62"/>
      <c r="AB9" s="63"/>
      <c r="AC9" s="62"/>
      <c r="AD9" s="62"/>
      <c r="AE9" s="62"/>
      <c r="AF9" s="62"/>
      <c r="AG9" s="62"/>
      <c r="AH9" s="63"/>
      <c r="AI9" s="62"/>
      <c r="AJ9" s="62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4"/>
    </row>
    <row r="10" spans="1:51" s="9" customFormat="1" ht="14.25" customHeight="1">
      <c r="A10" s="59"/>
      <c r="B10" s="60"/>
      <c r="C10" s="61"/>
      <c r="D10" s="62"/>
      <c r="E10" s="61"/>
      <c r="F10" s="62"/>
      <c r="G10" s="61"/>
      <c r="H10" s="62"/>
      <c r="I10" s="61"/>
      <c r="J10" s="63"/>
      <c r="K10" s="62"/>
      <c r="L10" s="62"/>
      <c r="M10" s="62"/>
      <c r="N10" s="63"/>
      <c r="O10" s="62"/>
      <c r="P10" s="63"/>
      <c r="Q10" s="62"/>
      <c r="R10" s="63"/>
      <c r="S10" s="62"/>
      <c r="T10" s="62"/>
      <c r="U10" s="62"/>
      <c r="V10" s="63"/>
      <c r="W10" s="62"/>
      <c r="X10" s="63"/>
      <c r="Y10" s="62"/>
      <c r="Z10" s="62"/>
      <c r="AA10" s="62"/>
      <c r="AB10" s="63"/>
      <c r="AC10" s="62"/>
      <c r="AD10" s="62"/>
      <c r="AE10" s="62"/>
      <c r="AF10" s="62"/>
      <c r="AG10" s="62"/>
      <c r="AH10" s="63"/>
      <c r="AI10" s="62"/>
      <c r="AJ10" s="62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4"/>
    </row>
    <row r="11" spans="1:51" s="9" customFormat="1" ht="14.25" customHeight="1">
      <c r="A11" s="59"/>
      <c r="B11" s="60"/>
      <c r="C11" s="61"/>
      <c r="D11" s="62"/>
      <c r="E11" s="61"/>
      <c r="F11" s="62"/>
      <c r="G11" s="61"/>
      <c r="H11" s="62"/>
      <c r="I11" s="61"/>
      <c r="J11" s="63"/>
      <c r="K11" s="62"/>
      <c r="L11" s="62"/>
      <c r="M11" s="62"/>
      <c r="N11" s="63"/>
      <c r="O11" s="62"/>
      <c r="P11" s="63"/>
      <c r="Q11" s="62"/>
      <c r="R11" s="63"/>
      <c r="S11" s="62"/>
      <c r="T11" s="62"/>
      <c r="U11" s="62"/>
      <c r="V11" s="63"/>
      <c r="W11" s="62"/>
      <c r="X11" s="63"/>
      <c r="Y11" s="62"/>
      <c r="Z11" s="62"/>
      <c r="AA11" s="62"/>
      <c r="AB11" s="63"/>
      <c r="AC11" s="62"/>
      <c r="AD11" s="62"/>
      <c r="AE11" s="62"/>
      <c r="AF11" s="62"/>
      <c r="AG11" s="62"/>
      <c r="AH11" s="63"/>
      <c r="AI11" s="62"/>
      <c r="AJ11" s="62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4"/>
    </row>
    <row r="12" spans="1:51" s="9" customFormat="1" ht="14.25" customHeight="1">
      <c r="A12" s="59"/>
      <c r="B12" s="60"/>
      <c r="C12" s="61"/>
      <c r="D12" s="62"/>
      <c r="E12" s="61"/>
      <c r="F12" s="62"/>
      <c r="G12" s="61"/>
      <c r="H12" s="62"/>
      <c r="I12" s="61"/>
      <c r="J12" s="63"/>
      <c r="K12" s="62"/>
      <c r="L12" s="62"/>
      <c r="M12" s="62"/>
      <c r="N12" s="63"/>
      <c r="O12" s="62"/>
      <c r="P12" s="63"/>
      <c r="Q12" s="62"/>
      <c r="R12" s="63"/>
      <c r="S12" s="62"/>
      <c r="T12" s="62"/>
      <c r="U12" s="62"/>
      <c r="V12" s="63"/>
      <c r="W12" s="62"/>
      <c r="X12" s="63"/>
      <c r="Y12" s="62"/>
      <c r="Z12" s="62"/>
      <c r="AA12" s="62"/>
      <c r="AB12" s="63"/>
      <c r="AC12" s="62"/>
      <c r="AD12" s="62"/>
      <c r="AE12" s="62"/>
      <c r="AF12" s="62"/>
      <c r="AG12" s="62"/>
      <c r="AH12" s="63"/>
      <c r="AI12" s="62"/>
      <c r="AJ12" s="62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4"/>
    </row>
    <row r="13" spans="1:51" s="9" customFormat="1" ht="14.25" customHeight="1">
      <c r="A13" s="59"/>
      <c r="B13" s="60"/>
      <c r="C13" s="61"/>
      <c r="D13" s="62"/>
      <c r="E13" s="61"/>
      <c r="F13" s="62"/>
      <c r="G13" s="61"/>
      <c r="H13" s="62"/>
      <c r="I13" s="61"/>
      <c r="J13" s="63"/>
      <c r="K13" s="62"/>
      <c r="L13" s="62"/>
      <c r="M13" s="62"/>
      <c r="N13" s="63"/>
      <c r="O13" s="62"/>
      <c r="P13" s="63"/>
      <c r="Q13" s="62"/>
      <c r="R13" s="63"/>
      <c r="S13" s="62"/>
      <c r="T13" s="62"/>
      <c r="U13" s="62"/>
      <c r="V13" s="62"/>
      <c r="W13" s="62"/>
      <c r="X13" s="63"/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62"/>
      <c r="AJ13" s="62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4"/>
    </row>
    <row r="14" spans="1:51" s="9" customFormat="1" ht="14.25" customHeight="1">
      <c r="A14" s="59"/>
      <c r="B14" s="60"/>
      <c r="C14" s="61"/>
      <c r="D14" s="62"/>
      <c r="E14" s="61"/>
      <c r="F14" s="62"/>
      <c r="G14" s="61"/>
      <c r="H14" s="62"/>
      <c r="I14" s="61"/>
      <c r="J14" s="63"/>
      <c r="K14" s="62"/>
      <c r="L14" s="62"/>
      <c r="M14" s="62"/>
      <c r="N14" s="63"/>
      <c r="O14" s="62"/>
      <c r="P14" s="63"/>
      <c r="Q14" s="62"/>
      <c r="R14" s="63"/>
      <c r="S14" s="62"/>
      <c r="T14" s="62"/>
      <c r="U14" s="62"/>
      <c r="V14" s="62"/>
      <c r="W14" s="62"/>
      <c r="X14" s="63"/>
      <c r="Y14" s="62"/>
      <c r="Z14" s="62"/>
      <c r="AA14" s="62"/>
      <c r="AB14" s="62"/>
      <c r="AC14" s="62"/>
      <c r="AD14" s="62"/>
      <c r="AE14" s="62"/>
      <c r="AF14" s="62"/>
      <c r="AG14" s="62"/>
      <c r="AH14" s="63"/>
      <c r="AI14" s="62"/>
      <c r="AJ14" s="62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4"/>
    </row>
    <row r="15" spans="1:51" s="9" customFormat="1" ht="14.25" customHeight="1">
      <c r="A15" s="59"/>
      <c r="B15" s="60"/>
      <c r="C15" s="61"/>
      <c r="D15" s="62"/>
      <c r="E15" s="61"/>
      <c r="F15" s="62"/>
      <c r="G15" s="61"/>
      <c r="H15" s="62"/>
      <c r="I15" s="61"/>
      <c r="J15" s="63"/>
      <c r="K15" s="62"/>
      <c r="L15" s="62"/>
      <c r="M15" s="62"/>
      <c r="N15" s="63"/>
      <c r="O15" s="62"/>
      <c r="P15" s="63"/>
      <c r="Q15" s="62"/>
      <c r="R15" s="63"/>
      <c r="S15" s="62"/>
      <c r="T15" s="62"/>
      <c r="U15" s="62"/>
      <c r="V15" s="62"/>
      <c r="W15" s="62"/>
      <c r="X15" s="63"/>
      <c r="Y15" s="62"/>
      <c r="Z15" s="62"/>
      <c r="AA15" s="62"/>
      <c r="AB15" s="62"/>
      <c r="AC15" s="62"/>
      <c r="AD15" s="62"/>
      <c r="AE15" s="62"/>
      <c r="AF15" s="62"/>
      <c r="AG15" s="62"/>
      <c r="AH15" s="63"/>
      <c r="AI15" s="62"/>
      <c r="AJ15" s="62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4"/>
    </row>
    <row r="16" spans="1:51" s="9" customFormat="1" ht="14.25" customHeight="1">
      <c r="A16" s="59"/>
      <c r="B16" s="60"/>
      <c r="C16" s="61"/>
      <c r="D16" s="62"/>
      <c r="E16" s="61"/>
      <c r="F16" s="62"/>
      <c r="G16" s="61"/>
      <c r="H16" s="62"/>
      <c r="I16" s="61"/>
      <c r="J16" s="63"/>
      <c r="K16" s="62"/>
      <c r="L16" s="62"/>
      <c r="M16" s="62"/>
      <c r="N16" s="63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62"/>
      <c r="AJ16" s="62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4"/>
    </row>
    <row r="17" spans="1:51" s="9" customFormat="1" ht="14.25" customHeight="1">
      <c r="A17" s="59"/>
      <c r="B17" s="60"/>
      <c r="C17" s="61"/>
      <c r="D17" s="62"/>
      <c r="E17" s="61"/>
      <c r="F17" s="62"/>
      <c r="G17" s="61"/>
      <c r="H17" s="62"/>
      <c r="I17" s="61"/>
      <c r="J17" s="63"/>
      <c r="K17" s="62"/>
      <c r="L17" s="62"/>
      <c r="M17" s="62"/>
      <c r="N17" s="63"/>
      <c r="O17" s="62"/>
      <c r="P17" s="63"/>
      <c r="Q17" s="62"/>
      <c r="R17" s="62"/>
      <c r="S17" s="62"/>
      <c r="T17" s="62"/>
      <c r="U17" s="62"/>
      <c r="V17" s="62"/>
      <c r="W17" s="62"/>
      <c r="X17" s="63"/>
      <c r="Y17" s="62"/>
      <c r="Z17" s="62"/>
      <c r="AA17" s="62"/>
      <c r="AB17" s="62"/>
      <c r="AC17" s="62"/>
      <c r="AD17" s="62"/>
      <c r="AE17" s="62"/>
      <c r="AF17" s="62"/>
      <c r="AG17" s="62"/>
      <c r="AH17" s="63"/>
      <c r="AI17" s="62"/>
      <c r="AJ17" s="62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4"/>
    </row>
    <row r="18" spans="1:51" s="9" customFormat="1" ht="14.25" customHeight="1">
      <c r="A18" s="59"/>
      <c r="B18" s="60"/>
      <c r="C18" s="61"/>
      <c r="D18" s="62"/>
      <c r="E18" s="61"/>
      <c r="F18" s="62"/>
      <c r="G18" s="61"/>
      <c r="H18" s="62"/>
      <c r="I18" s="61"/>
      <c r="J18" s="63"/>
      <c r="K18" s="62"/>
      <c r="L18" s="62"/>
      <c r="M18" s="62"/>
      <c r="N18" s="63"/>
      <c r="O18" s="62"/>
      <c r="P18" s="63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3"/>
      <c r="AI18" s="62"/>
      <c r="AJ18" s="62"/>
      <c r="AK18" s="62"/>
      <c r="AL18" s="63"/>
      <c r="AM18" s="62"/>
      <c r="AN18" s="63"/>
      <c r="AO18" s="62"/>
      <c r="AP18" s="63"/>
      <c r="AQ18" s="62"/>
      <c r="AR18" s="62"/>
      <c r="AS18" s="62"/>
      <c r="AT18" s="62"/>
      <c r="AU18" s="62"/>
      <c r="AV18" s="63"/>
      <c r="AW18" s="62"/>
      <c r="AX18" s="63"/>
      <c r="AY18" s="64"/>
    </row>
    <row r="19" spans="1:51" s="9" customFormat="1" ht="14.25" customHeight="1">
      <c r="A19" s="59"/>
      <c r="B19" s="60"/>
      <c r="C19" s="61"/>
      <c r="D19" s="62"/>
      <c r="E19" s="61"/>
      <c r="F19" s="62"/>
      <c r="G19" s="61"/>
      <c r="H19" s="62"/>
      <c r="I19" s="61"/>
      <c r="J19" s="63"/>
      <c r="K19" s="62"/>
      <c r="L19" s="62"/>
      <c r="M19" s="62"/>
      <c r="N19" s="63"/>
      <c r="O19" s="62"/>
      <c r="P19" s="63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62"/>
      <c r="AJ19" s="62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4"/>
    </row>
    <row r="20" spans="1:51" s="9" customFormat="1" ht="14.25" customHeight="1">
      <c r="A20" s="59"/>
      <c r="B20" s="60"/>
      <c r="C20" s="61"/>
      <c r="D20" s="62"/>
      <c r="E20" s="61"/>
      <c r="F20" s="62"/>
      <c r="G20" s="61"/>
      <c r="H20" s="62"/>
      <c r="I20" s="61"/>
      <c r="J20" s="63"/>
      <c r="K20" s="62"/>
      <c r="L20" s="62"/>
      <c r="M20" s="62"/>
      <c r="N20" s="63"/>
      <c r="O20" s="62"/>
      <c r="P20" s="63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/>
      <c r="AI20" s="62"/>
      <c r="AJ20" s="62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4"/>
    </row>
    <row r="21" spans="1:51" s="9" customFormat="1" ht="14.25" customHeight="1">
      <c r="A21" s="59"/>
      <c r="B21" s="60"/>
      <c r="C21" s="61"/>
      <c r="D21" s="62"/>
      <c r="E21" s="61"/>
      <c r="F21" s="62"/>
      <c r="G21" s="61"/>
      <c r="H21" s="62"/>
      <c r="I21" s="61"/>
      <c r="J21" s="63"/>
      <c r="K21" s="62"/>
      <c r="L21" s="62"/>
      <c r="M21" s="62"/>
      <c r="N21" s="63"/>
      <c r="O21" s="62"/>
      <c r="P21" s="63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/>
      <c r="AI21" s="62"/>
      <c r="AJ21" s="62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4"/>
    </row>
    <row r="22" spans="1:51" s="9" customFormat="1" ht="14.25" customHeight="1">
      <c r="A22" s="59"/>
      <c r="B22" s="60"/>
      <c r="C22" s="61"/>
      <c r="D22" s="62"/>
      <c r="E22" s="61"/>
      <c r="F22" s="62"/>
      <c r="G22" s="61"/>
      <c r="H22" s="62"/>
      <c r="I22" s="61"/>
      <c r="J22" s="63"/>
      <c r="K22" s="62"/>
      <c r="L22" s="62"/>
      <c r="M22" s="62"/>
      <c r="N22" s="63"/>
      <c r="O22" s="62"/>
      <c r="P22" s="63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62"/>
      <c r="AJ22" s="62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4"/>
    </row>
    <row r="23" spans="1:51" s="9" customFormat="1" ht="14.25" customHeight="1">
      <c r="A23" s="59"/>
      <c r="B23" s="60"/>
      <c r="C23" s="61"/>
      <c r="D23" s="62"/>
      <c r="E23" s="61"/>
      <c r="F23" s="62"/>
      <c r="G23" s="61"/>
      <c r="H23" s="62"/>
      <c r="I23" s="61"/>
      <c r="J23" s="63"/>
      <c r="K23" s="62"/>
      <c r="L23" s="62"/>
      <c r="M23" s="62"/>
      <c r="N23" s="63"/>
      <c r="O23" s="62"/>
      <c r="P23" s="63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3"/>
      <c r="AI23" s="62"/>
      <c r="AJ23" s="62"/>
      <c r="AK23" s="62"/>
      <c r="AL23" s="63"/>
      <c r="AM23" s="62"/>
      <c r="AN23" s="63"/>
      <c r="AO23" s="62"/>
      <c r="AP23" s="63"/>
      <c r="AQ23" s="62"/>
      <c r="AR23" s="63"/>
      <c r="AS23" s="62"/>
      <c r="AT23" s="63"/>
      <c r="AU23" s="62"/>
      <c r="AV23" s="63"/>
      <c r="AW23" s="62"/>
      <c r="AX23" s="63"/>
      <c r="AY23" s="64"/>
    </row>
    <row r="24" spans="1:51" s="9" customFormat="1" ht="14.25" customHeight="1">
      <c r="A24" s="59"/>
      <c r="B24" s="60"/>
      <c r="C24" s="61"/>
      <c r="D24" s="62"/>
      <c r="E24" s="61"/>
      <c r="F24" s="62"/>
      <c r="G24" s="61"/>
      <c r="H24" s="62"/>
      <c r="I24" s="61"/>
      <c r="J24" s="63"/>
      <c r="K24" s="62"/>
      <c r="L24" s="62"/>
      <c r="M24" s="62"/>
      <c r="N24" s="63"/>
      <c r="O24" s="62"/>
      <c r="P24" s="63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/>
      <c r="AI24" s="62"/>
      <c r="AJ24" s="62"/>
      <c r="AK24" s="62"/>
      <c r="AL24" s="63"/>
      <c r="AM24" s="62"/>
      <c r="AN24" s="63"/>
      <c r="AO24" s="62"/>
      <c r="AP24" s="63"/>
      <c r="AQ24" s="62"/>
      <c r="AR24" s="63"/>
      <c r="AS24" s="62"/>
      <c r="AT24" s="63"/>
      <c r="AU24" s="62"/>
      <c r="AV24" s="63"/>
      <c r="AW24" s="62"/>
      <c r="AX24" s="63"/>
      <c r="AY24" s="64"/>
    </row>
    <row r="25" spans="1:51" s="9" customFormat="1" ht="14.25" customHeight="1">
      <c r="A25" s="59"/>
      <c r="B25" s="60"/>
      <c r="C25" s="61"/>
      <c r="D25" s="62"/>
      <c r="E25" s="61"/>
      <c r="F25" s="62"/>
      <c r="G25" s="61"/>
      <c r="H25" s="62"/>
      <c r="I25" s="61"/>
      <c r="J25" s="63"/>
      <c r="K25" s="62"/>
      <c r="L25" s="62"/>
      <c r="M25" s="62"/>
      <c r="N25" s="63"/>
      <c r="O25" s="62"/>
      <c r="P25" s="63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3"/>
      <c r="AI25" s="62"/>
      <c r="AJ25" s="62"/>
      <c r="AK25" s="62"/>
      <c r="AL25" s="63"/>
      <c r="AM25" s="62"/>
      <c r="AN25" s="63"/>
      <c r="AO25" s="62"/>
      <c r="AP25" s="63"/>
      <c r="AQ25" s="62"/>
      <c r="AR25" s="63"/>
      <c r="AS25" s="62"/>
      <c r="AT25" s="63"/>
      <c r="AU25" s="62"/>
      <c r="AV25" s="63"/>
      <c r="AW25" s="62"/>
      <c r="AX25" s="63"/>
      <c r="AY25" s="64"/>
    </row>
    <row r="26" spans="1:51" s="9" customFormat="1" ht="14.25" customHeight="1">
      <c r="A26" s="59"/>
      <c r="B26" s="60"/>
      <c r="C26" s="61"/>
      <c r="D26" s="62"/>
      <c r="E26" s="61"/>
      <c r="F26" s="62"/>
      <c r="G26" s="61"/>
      <c r="H26" s="62"/>
      <c r="I26" s="61"/>
      <c r="J26" s="63"/>
      <c r="K26" s="62"/>
      <c r="L26" s="62"/>
      <c r="M26" s="62"/>
      <c r="N26" s="63"/>
      <c r="O26" s="62"/>
      <c r="P26" s="63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  <c r="AI26" s="62"/>
      <c r="AJ26" s="62"/>
      <c r="AK26" s="62"/>
      <c r="AL26" s="63"/>
      <c r="AM26" s="62"/>
      <c r="AN26" s="63"/>
      <c r="AO26" s="62"/>
      <c r="AP26" s="63"/>
      <c r="AQ26" s="62"/>
      <c r="AR26" s="63"/>
      <c r="AS26" s="62"/>
      <c r="AT26" s="63"/>
      <c r="AU26" s="62"/>
      <c r="AV26" s="63"/>
      <c r="AW26" s="62"/>
      <c r="AX26" s="63"/>
      <c r="AY26" s="64"/>
    </row>
    <row r="27" spans="1:51" s="9" customFormat="1" ht="14.25" customHeight="1">
      <c r="A27" s="59"/>
      <c r="B27" s="60"/>
      <c r="C27" s="61"/>
      <c r="D27" s="62"/>
      <c r="E27" s="61"/>
      <c r="F27" s="62"/>
      <c r="G27" s="61"/>
      <c r="H27" s="62"/>
      <c r="I27" s="61"/>
      <c r="J27" s="63"/>
      <c r="K27" s="62"/>
      <c r="L27" s="62"/>
      <c r="M27" s="62"/>
      <c r="N27" s="63"/>
      <c r="O27" s="62"/>
      <c r="P27" s="63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  <c r="AI27" s="62"/>
      <c r="AJ27" s="62"/>
      <c r="AK27" s="62"/>
      <c r="AL27" s="63"/>
      <c r="AM27" s="62"/>
      <c r="AN27" s="63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4"/>
    </row>
    <row r="28" spans="1:51" s="9" customFormat="1" ht="14.25" customHeight="1">
      <c r="A28" s="59"/>
      <c r="B28" s="60"/>
      <c r="C28" s="61"/>
      <c r="D28" s="62"/>
      <c r="E28" s="61"/>
      <c r="F28" s="62"/>
      <c r="G28" s="61"/>
      <c r="H28" s="62"/>
      <c r="I28" s="61"/>
      <c r="J28" s="63"/>
      <c r="K28" s="62"/>
      <c r="L28" s="62"/>
      <c r="M28" s="62"/>
      <c r="N28" s="63"/>
      <c r="O28" s="62"/>
      <c r="P28" s="63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  <c r="AI28" s="62"/>
      <c r="AJ28" s="62"/>
      <c r="AK28" s="62"/>
      <c r="AL28" s="63"/>
      <c r="AM28" s="62"/>
      <c r="AN28" s="63"/>
      <c r="AO28" s="62"/>
      <c r="AP28" s="63"/>
      <c r="AQ28" s="62"/>
      <c r="AR28" s="63"/>
      <c r="AS28" s="62"/>
      <c r="AT28" s="63"/>
      <c r="AU28" s="62"/>
      <c r="AV28" s="63"/>
      <c r="AW28" s="62"/>
      <c r="AX28" s="63"/>
      <c r="AY28" s="64"/>
    </row>
    <row r="29" spans="1:51" s="9" customFormat="1" ht="14.25" customHeight="1">
      <c r="A29" s="59"/>
      <c r="B29" s="60"/>
      <c r="C29" s="61"/>
      <c r="D29" s="62"/>
      <c r="E29" s="61"/>
      <c r="F29" s="62"/>
      <c r="G29" s="61"/>
      <c r="H29" s="62"/>
      <c r="I29" s="61"/>
      <c r="J29" s="63"/>
      <c r="K29" s="62"/>
      <c r="L29" s="62"/>
      <c r="M29" s="62"/>
      <c r="N29" s="63"/>
      <c r="O29" s="62"/>
      <c r="P29" s="63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  <c r="AE29" s="62"/>
      <c r="AF29" s="62"/>
      <c r="AG29" s="62"/>
      <c r="AH29" s="63"/>
      <c r="AI29" s="62"/>
      <c r="AJ29" s="62"/>
      <c r="AK29" s="62"/>
      <c r="AL29" s="63"/>
      <c r="AM29" s="62"/>
      <c r="AN29" s="63"/>
      <c r="AO29" s="62"/>
      <c r="AP29" s="63"/>
      <c r="AQ29" s="62"/>
      <c r="AR29" s="63"/>
      <c r="AS29" s="62"/>
      <c r="AT29" s="63"/>
      <c r="AU29" s="62"/>
      <c r="AV29" s="63"/>
      <c r="AW29" s="62"/>
      <c r="AX29" s="63"/>
      <c r="AY29" s="64"/>
    </row>
    <row r="30" spans="1:51" s="9" customFormat="1" ht="14.25" customHeight="1">
      <c r="A30" s="59"/>
      <c r="B30" s="60"/>
      <c r="C30" s="61"/>
      <c r="D30" s="62"/>
      <c r="E30" s="61"/>
      <c r="F30" s="62"/>
      <c r="G30" s="61"/>
      <c r="H30" s="62"/>
      <c r="I30" s="61"/>
      <c r="J30" s="63"/>
      <c r="K30" s="62"/>
      <c r="L30" s="62"/>
      <c r="M30" s="62"/>
      <c r="N30" s="63"/>
      <c r="O30" s="62"/>
      <c r="P30" s="63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  <c r="AE30" s="62"/>
      <c r="AF30" s="62"/>
      <c r="AG30" s="62"/>
      <c r="AH30" s="63"/>
      <c r="AI30" s="62"/>
      <c r="AJ30" s="62"/>
      <c r="AK30" s="62"/>
      <c r="AL30" s="63"/>
      <c r="AM30" s="62"/>
      <c r="AN30" s="63"/>
      <c r="AO30" s="62"/>
      <c r="AP30" s="63"/>
      <c r="AQ30" s="62"/>
      <c r="AR30" s="63"/>
      <c r="AS30" s="62"/>
      <c r="AT30" s="63"/>
      <c r="AU30" s="62"/>
      <c r="AV30" s="63"/>
      <c r="AW30" s="62"/>
      <c r="AX30" s="63"/>
      <c r="AY30" s="64"/>
    </row>
    <row r="31" spans="1:51" s="9" customFormat="1" ht="14.25" customHeight="1">
      <c r="A31" s="59"/>
      <c r="B31" s="60"/>
      <c r="C31" s="61"/>
      <c r="D31" s="62"/>
      <c r="E31" s="61"/>
      <c r="F31" s="62"/>
      <c r="G31" s="61"/>
      <c r="H31" s="62"/>
      <c r="I31" s="61"/>
      <c r="J31" s="63"/>
      <c r="K31" s="62"/>
      <c r="L31" s="62"/>
      <c r="M31" s="62"/>
      <c r="N31" s="62"/>
      <c r="O31" s="62"/>
      <c r="P31" s="63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  <c r="AE31" s="62"/>
      <c r="AF31" s="62"/>
      <c r="AG31" s="62"/>
      <c r="AH31" s="63"/>
      <c r="AI31" s="62"/>
      <c r="AJ31" s="62"/>
      <c r="AK31" s="62"/>
      <c r="AL31" s="63"/>
      <c r="AM31" s="62"/>
      <c r="AN31" s="63"/>
      <c r="AO31" s="62"/>
      <c r="AP31" s="63"/>
      <c r="AQ31" s="62"/>
      <c r="AR31" s="63"/>
      <c r="AS31" s="62"/>
      <c r="AT31" s="63"/>
      <c r="AU31" s="62"/>
      <c r="AV31" s="63"/>
      <c r="AW31" s="62"/>
      <c r="AX31" s="63"/>
      <c r="AY31" s="64"/>
    </row>
    <row r="32" spans="1:51" s="9" customFormat="1" ht="14.25" customHeight="1">
      <c r="A32" s="59"/>
      <c r="B32" s="60"/>
      <c r="C32" s="61"/>
      <c r="D32" s="62"/>
      <c r="E32" s="61"/>
      <c r="F32" s="62"/>
      <c r="G32" s="61"/>
      <c r="H32" s="62"/>
      <c r="I32" s="61"/>
      <c r="J32" s="63"/>
      <c r="K32" s="62"/>
      <c r="L32" s="62"/>
      <c r="M32" s="62"/>
      <c r="N32" s="62"/>
      <c r="O32" s="62"/>
      <c r="P32" s="63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3"/>
      <c r="AE32" s="62"/>
      <c r="AF32" s="62"/>
      <c r="AG32" s="62"/>
      <c r="AH32" s="63"/>
      <c r="AI32" s="62"/>
      <c r="AJ32" s="62"/>
      <c r="AK32" s="62"/>
      <c r="AL32" s="63"/>
      <c r="AM32" s="62"/>
      <c r="AN32" s="63"/>
      <c r="AO32" s="62"/>
      <c r="AP32" s="63"/>
      <c r="AQ32" s="62"/>
      <c r="AR32" s="63"/>
      <c r="AS32" s="62"/>
      <c r="AT32" s="63"/>
      <c r="AU32" s="62"/>
      <c r="AV32" s="63"/>
      <c r="AW32" s="62"/>
      <c r="AX32" s="63"/>
      <c r="AY32" s="64"/>
    </row>
    <row r="33" spans="1:51" s="9" customFormat="1" ht="14.25" customHeight="1">
      <c r="A33" s="59"/>
      <c r="B33" s="60"/>
      <c r="C33" s="61"/>
      <c r="D33" s="62"/>
      <c r="E33" s="61"/>
      <c r="F33" s="62"/>
      <c r="G33" s="61"/>
      <c r="H33" s="62"/>
      <c r="I33" s="61"/>
      <c r="J33" s="63"/>
      <c r="K33" s="62"/>
      <c r="L33" s="62"/>
      <c r="M33" s="62"/>
      <c r="N33" s="62"/>
      <c r="O33" s="62"/>
      <c r="P33" s="63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3"/>
      <c r="AE33" s="62"/>
      <c r="AF33" s="62"/>
      <c r="AG33" s="62"/>
      <c r="AH33" s="63"/>
      <c r="AI33" s="62"/>
      <c r="AJ33" s="62"/>
      <c r="AK33" s="62"/>
      <c r="AL33" s="63"/>
      <c r="AM33" s="62"/>
      <c r="AN33" s="63"/>
      <c r="AO33" s="62"/>
      <c r="AP33" s="63"/>
      <c r="AQ33" s="62"/>
      <c r="AR33" s="63"/>
      <c r="AS33" s="62"/>
      <c r="AT33" s="63"/>
      <c r="AU33" s="62"/>
      <c r="AV33" s="63"/>
      <c r="AW33" s="62"/>
      <c r="AX33" s="63"/>
      <c r="AY33" s="64"/>
    </row>
    <row r="34" spans="1:51" s="9" customFormat="1" ht="14.25" customHeight="1">
      <c r="A34" s="59"/>
      <c r="B34" s="60"/>
      <c r="C34" s="61"/>
      <c r="D34" s="62"/>
      <c r="E34" s="61"/>
      <c r="F34" s="62"/>
      <c r="G34" s="61"/>
      <c r="H34" s="62"/>
      <c r="I34" s="61"/>
      <c r="J34" s="63"/>
      <c r="K34" s="62"/>
      <c r="L34" s="62"/>
      <c r="M34" s="62"/>
      <c r="N34" s="62"/>
      <c r="O34" s="62"/>
      <c r="P34" s="63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E34" s="62"/>
      <c r="AF34" s="62"/>
      <c r="AG34" s="62"/>
      <c r="AH34" s="63"/>
      <c r="AI34" s="62"/>
      <c r="AJ34" s="62"/>
      <c r="AK34" s="62"/>
      <c r="AL34" s="62"/>
      <c r="AM34" s="62"/>
      <c r="AN34" s="62"/>
      <c r="AO34" s="62"/>
      <c r="AP34" s="62"/>
      <c r="AQ34" s="62"/>
      <c r="AR34" s="63"/>
      <c r="AS34" s="62"/>
      <c r="AT34" s="63"/>
      <c r="AU34" s="62"/>
      <c r="AV34" s="63"/>
      <c r="AW34" s="62"/>
      <c r="AX34" s="63"/>
      <c r="AY34" s="64"/>
    </row>
    <row r="35" spans="1:51" s="9" customFormat="1" ht="14.25" customHeight="1">
      <c r="A35" s="59"/>
      <c r="B35" s="60"/>
      <c r="C35" s="61"/>
      <c r="D35" s="62"/>
      <c r="E35" s="61"/>
      <c r="F35" s="62"/>
      <c r="G35" s="61"/>
      <c r="H35" s="62"/>
      <c r="I35" s="61"/>
      <c r="J35" s="63"/>
      <c r="K35" s="62"/>
      <c r="L35" s="62"/>
      <c r="M35" s="62"/>
      <c r="N35" s="62"/>
      <c r="O35" s="62"/>
      <c r="P35" s="63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E35" s="62"/>
      <c r="AF35" s="62"/>
      <c r="AG35" s="62"/>
      <c r="AH35" s="63"/>
      <c r="AI35" s="62"/>
      <c r="AJ35" s="62"/>
      <c r="AK35" s="62"/>
      <c r="AL35" s="63"/>
      <c r="AM35" s="62"/>
      <c r="AN35" s="63"/>
      <c r="AO35" s="62"/>
      <c r="AP35" s="63"/>
      <c r="AQ35" s="62"/>
      <c r="AR35" s="63"/>
      <c r="AS35" s="62"/>
      <c r="AT35" s="63"/>
      <c r="AU35" s="62"/>
      <c r="AV35" s="63"/>
      <c r="AW35" s="62"/>
      <c r="AX35" s="63"/>
      <c r="AY35" s="64"/>
    </row>
    <row r="36" spans="1:51" s="9" customFormat="1" ht="14.25" customHeight="1">
      <c r="A36" s="59"/>
      <c r="B36" s="60"/>
      <c r="C36" s="61"/>
      <c r="D36" s="62"/>
      <c r="E36" s="61"/>
      <c r="F36" s="62"/>
      <c r="G36" s="61"/>
      <c r="H36" s="62"/>
      <c r="I36" s="61"/>
      <c r="J36" s="62"/>
      <c r="K36" s="62"/>
      <c r="L36" s="62"/>
      <c r="M36" s="62"/>
      <c r="N36" s="62"/>
      <c r="O36" s="62"/>
      <c r="P36" s="63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2"/>
      <c r="AF36" s="62"/>
      <c r="AG36" s="62"/>
      <c r="AH36" s="62"/>
      <c r="AI36" s="62"/>
      <c r="AJ36" s="62"/>
      <c r="AK36" s="62"/>
      <c r="AL36" s="63"/>
      <c r="AM36" s="62"/>
      <c r="AN36" s="63"/>
      <c r="AO36" s="62"/>
      <c r="AP36" s="63"/>
      <c r="AQ36" s="62"/>
      <c r="AR36" s="63"/>
      <c r="AS36" s="62"/>
      <c r="AT36" s="63"/>
      <c r="AU36" s="62"/>
      <c r="AV36" s="63"/>
      <c r="AW36" s="62"/>
      <c r="AX36" s="63"/>
      <c r="AY36" s="64"/>
    </row>
    <row r="37" spans="1:51" s="10" customFormat="1" ht="14.25" customHeight="1">
      <c r="A37" s="65"/>
      <c r="B37" s="65"/>
      <c r="C37" s="66"/>
      <c r="D37" s="67"/>
      <c r="E37" s="66"/>
      <c r="F37" s="68"/>
      <c r="G37" s="66"/>
      <c r="H37" s="67"/>
      <c r="I37" s="66"/>
      <c r="J37" s="67"/>
      <c r="K37" s="67"/>
      <c r="L37" s="62"/>
      <c r="M37" s="67"/>
      <c r="N37" s="67"/>
      <c r="O37" s="67"/>
      <c r="P37" s="67"/>
      <c r="Q37" s="67"/>
      <c r="R37" s="62"/>
      <c r="S37" s="67"/>
      <c r="T37" s="67"/>
      <c r="U37" s="67"/>
      <c r="V37" s="67"/>
      <c r="W37" s="67"/>
      <c r="X37" s="67"/>
      <c r="Y37" s="67"/>
      <c r="Z37" s="67"/>
      <c r="AA37" s="67"/>
      <c r="AB37" s="62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8"/>
      <c r="AW37" s="67"/>
      <c r="AX37" s="68"/>
      <c r="AY37" s="64"/>
    </row>
    <row r="38" s="9" customFormat="1" ht="12.75">
      <c r="A38" s="11"/>
    </row>
    <row r="39" spans="1:51" s="9" customFormat="1" ht="12.75">
      <c r="A39" s="11"/>
      <c r="B39" s="12"/>
      <c r="C39" s="12"/>
      <c r="D39" s="12"/>
      <c r="E39" s="12"/>
      <c r="F39" s="12"/>
      <c r="G39" s="12"/>
      <c r="H39" s="12"/>
      <c r="I39" s="13"/>
      <c r="J39" s="1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4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.75">
      <c r="A48" s="11"/>
    </row>
  </sheetData>
  <sheetProtection/>
  <mergeCells count="29">
    <mergeCell ref="AA4:AB4"/>
    <mergeCell ref="O4:P4"/>
    <mergeCell ref="Q4:R4"/>
    <mergeCell ref="AI4:AJ4"/>
    <mergeCell ref="AK4:AL4"/>
    <mergeCell ref="S4:T4"/>
    <mergeCell ref="AW4:AX4"/>
    <mergeCell ref="AQ4:AR4"/>
    <mergeCell ref="AS4:AT4"/>
    <mergeCell ref="AU4:AV4"/>
    <mergeCell ref="W4:X4"/>
    <mergeCell ref="A2:J2"/>
    <mergeCell ref="A3:A5"/>
    <mergeCell ref="B3:B5"/>
    <mergeCell ref="C3:H3"/>
    <mergeCell ref="K4:L4"/>
    <mergeCell ref="E4:F4"/>
    <mergeCell ref="I4:J4"/>
    <mergeCell ref="G4:H4"/>
    <mergeCell ref="K3:AY3"/>
    <mergeCell ref="C4:D4"/>
    <mergeCell ref="Y4:Z4"/>
    <mergeCell ref="AC4:AD4"/>
    <mergeCell ref="AM4:AN4"/>
    <mergeCell ref="AO4:AP4"/>
    <mergeCell ref="AG4:AH4"/>
    <mergeCell ref="AE4:AF4"/>
    <mergeCell ref="M4:N4"/>
    <mergeCell ref="U4:V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2016-10-20T07:15:31Z</cp:lastPrinted>
  <dcterms:created xsi:type="dcterms:W3CDTF">1996-10-08T23:32:33Z</dcterms:created>
  <dcterms:modified xsi:type="dcterms:W3CDTF">2019-03-04T07:37:20Z</dcterms:modified>
  <cp:category/>
  <cp:version/>
  <cp:contentType/>
  <cp:contentStatus/>
</cp:coreProperties>
</file>